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ld\OneDrive - Northern Territory Government\mald (prod.main.ntgovntgusersDCDD)\Working files\x DEPWS\"/>
    </mc:Choice>
  </mc:AlternateContent>
  <bookViews>
    <workbookView xWindow="8055" yWindow="7335" windowWidth="9630" windowHeight="6390" firstSheet="1" activeTab="1"/>
  </bookViews>
  <sheets>
    <sheet name="Information" sheetId="19" r:id="rId1"/>
    <sheet name="Official list" sheetId="13" r:id="rId2"/>
  </sheets>
  <definedNames>
    <definedName name="_xlnm._FilterDatabase" localSheetId="1" hidden="1">'Official list'!$A$2:$I$87</definedName>
    <definedName name="_xlnm.Print_Titles" localSheetId="1">'Official list'!$1:$2</definedName>
  </definedNames>
  <calcPr calcId="162913"/>
</workbook>
</file>

<file path=xl/calcChain.xml><?xml version="1.0" encoding="utf-8"?>
<calcChain xmlns="http://schemas.openxmlformats.org/spreadsheetml/2006/main">
  <c r="I106" i="13" l="1"/>
  <c r="I98" i="13"/>
  <c r="H97" i="13"/>
  <c r="H96" i="13"/>
  <c r="H95" i="13"/>
  <c r="H94" i="13"/>
  <c r="H91" i="13"/>
  <c r="G91" i="13"/>
  <c r="F91" i="13"/>
  <c r="E91" i="13"/>
  <c r="D91" i="13"/>
  <c r="C91" i="13"/>
  <c r="I97" i="13"/>
  <c r="I95" i="13"/>
  <c r="I94" i="13"/>
  <c r="I91" i="13"/>
  <c r="I96" i="13"/>
  <c r="I99" i="13" l="1"/>
  <c r="I92" i="13"/>
</calcChain>
</file>

<file path=xl/sharedStrings.xml><?xml version="1.0" encoding="utf-8"?>
<sst xmlns="http://schemas.openxmlformats.org/spreadsheetml/2006/main" count="430" uniqueCount="178">
  <si>
    <t>Casuarina Coastal Reserve</t>
  </si>
  <si>
    <t>Terrestrial</t>
  </si>
  <si>
    <t>N</t>
  </si>
  <si>
    <t>Y</t>
  </si>
  <si>
    <t>Channel Point Coastal Reserve</t>
  </si>
  <si>
    <t>Shoal Bay Coastal Reserve</t>
  </si>
  <si>
    <t>Tree Point Conservation Area</t>
  </si>
  <si>
    <t>Anna's Reservoir Conservation Reserve</t>
  </si>
  <si>
    <t>Blackmore River Conservation Reserve</t>
  </si>
  <si>
    <t>Bullwaddy Conservation Reserve</t>
  </si>
  <si>
    <t>Connells Lagoon Conservation Reserve</t>
  </si>
  <si>
    <t>Corroboree Rock Conservation Reserve</t>
  </si>
  <si>
    <t>Fogg Dam Conservation Reserve</t>
  </si>
  <si>
    <t>Henbury Meteorites Conservation Reserve</t>
  </si>
  <si>
    <t>Illamurta Springs Conservation Reserve</t>
  </si>
  <si>
    <t>Karlu Karlu / Devils Marbles Conservation Reserve</t>
  </si>
  <si>
    <t>Kintore Caves Conservation Reserve</t>
  </si>
  <si>
    <t xml:space="preserve">Knuckey Lagoons Conservation Reserve </t>
  </si>
  <si>
    <t>Kuyunba Conservation Reserve</t>
  </si>
  <si>
    <t>Mac Clark (Acacia peuce) Conservation Reserve</t>
  </si>
  <si>
    <t>Native Gap Conservation Reserve</t>
  </si>
  <si>
    <t>Rainbow Valley Conservation Reserve</t>
  </si>
  <si>
    <t>Tnorala (Gosse Bluff) Conservation Reserve</t>
  </si>
  <si>
    <t>Woodgreen Conservation Reserve</t>
  </si>
  <si>
    <t>Howard Springs Hunting Reserve</t>
  </si>
  <si>
    <t>Arltunga Historical Reserve</t>
  </si>
  <si>
    <t>Attack Creek Historical Reserve</t>
  </si>
  <si>
    <t>Barrow Creek Telegraph Station Historical Reserve</t>
  </si>
  <si>
    <t>Central Mount Stuart Historical Reserve</t>
  </si>
  <si>
    <t>Chamber's Pillar Historical Reserve</t>
  </si>
  <si>
    <t>Gregory's Tree Historical Reserve</t>
  </si>
  <si>
    <t>Heavitree Gap Police Station Historical Reserve</t>
  </si>
  <si>
    <t>John Flynn Historical Reserve</t>
  </si>
  <si>
    <t>John Flynn's Grave Historical Reserve</t>
  </si>
  <si>
    <t>Ryan Well Historical Reserve</t>
  </si>
  <si>
    <t>Tennant Creek Telegraph Station Historical Reserve</t>
  </si>
  <si>
    <t>Victoria River Depot Historical Reserve</t>
  </si>
  <si>
    <t>Barranyi (North Island) National Park</t>
  </si>
  <si>
    <t>Charles Darwin National Park</t>
  </si>
  <si>
    <t>Djukbinj National Park</t>
  </si>
  <si>
    <t>Dulcie Range National Park</t>
  </si>
  <si>
    <t>Elsey National Park</t>
  </si>
  <si>
    <t>Finke Gorge National Park</t>
  </si>
  <si>
    <t>D</t>
  </si>
  <si>
    <t>Judbarra / Gregory National Park</t>
  </si>
  <si>
    <t>Litchfield National Park</t>
  </si>
  <si>
    <t>Mary River National Park</t>
  </si>
  <si>
    <t>Nitmiluk (Katherine Gorge) National Park</t>
  </si>
  <si>
    <t>Watarrka National Park</t>
  </si>
  <si>
    <t>Marine</t>
  </si>
  <si>
    <t>Limmen Bight Marine Park</t>
  </si>
  <si>
    <t>Butterfly Gorge Nature Park</t>
  </si>
  <si>
    <t>Cutta Cutta Caves Nature Park</t>
  </si>
  <si>
    <t>Giwining / Flora River Nature Park</t>
  </si>
  <si>
    <t>Holmes Jungle Nature Park</t>
  </si>
  <si>
    <t>Howard Springs Nature Park</t>
  </si>
  <si>
    <t>Leaning Tree Lagoon Nature Park</t>
  </si>
  <si>
    <t>N'dhala Gorge Nature Park</t>
  </si>
  <si>
    <t>Ruby Gap Nature Park</t>
  </si>
  <si>
    <t>Tjuwaliyn (Douglas) Hot Springs Nature Park</t>
  </si>
  <si>
    <t>Trephina Gorge Nature Park</t>
  </si>
  <si>
    <t>Umbrawarra Gorge Nature Park</t>
  </si>
  <si>
    <t>Adelaide River Foreshore Conservation Area</t>
  </si>
  <si>
    <t>Daly River (Mt Nancar) Conservation Area</t>
  </si>
  <si>
    <t>Melacca Swamp Conservation Area</t>
  </si>
  <si>
    <t>Alice Springs Desert Park</t>
  </si>
  <si>
    <t>Black Jungle / Lambells Lagoon Conservation Reserve</t>
  </si>
  <si>
    <t xml:space="preserve">Douglas River / Daly River Esplanade Conservation Area </t>
  </si>
  <si>
    <t>Owen Springs Reserve</t>
  </si>
  <si>
    <t>Stray Creek Conservation Area</t>
  </si>
  <si>
    <t>George Brown Darwin Botanic Gardens</t>
  </si>
  <si>
    <t>Buffalo Creek Management Area</t>
  </si>
  <si>
    <t>Oolloo Crossing Conservation Area</t>
  </si>
  <si>
    <t>x</t>
  </si>
  <si>
    <t>Windows on the Wetlands</t>
  </si>
  <si>
    <t>Frew Ponds Overland Telegraph Line Memorial</t>
  </si>
  <si>
    <t>Non - Joint Management</t>
  </si>
  <si>
    <t>TPWC Act Declared</t>
  </si>
  <si>
    <t xml:space="preserve">Parks and Reserves </t>
  </si>
  <si>
    <t>Y*</t>
  </si>
  <si>
    <t>Total Number of Parks/Reserves managed by PWCNT</t>
  </si>
  <si>
    <t xml:space="preserve">OTHER </t>
  </si>
  <si>
    <t>FRAMEWORK ACT</t>
  </si>
  <si>
    <t xml:space="preserve">Manton Dam Recreation Area  </t>
  </si>
  <si>
    <t>Region</t>
  </si>
  <si>
    <t>B</t>
  </si>
  <si>
    <t>K</t>
  </si>
  <si>
    <t>Napwerte / Ewaninga Rock Carvings Conservation Reserve</t>
  </si>
  <si>
    <t>Tjoritja / West MacDonnell National Park</t>
  </si>
  <si>
    <t>Yeperenye / Emily and Jessie Gaps Nature Park</t>
  </si>
  <si>
    <t>Schedule 1 ALRA Title</t>
  </si>
  <si>
    <t>Schedule 2 Freehold Title</t>
  </si>
  <si>
    <t>Other Joint Management</t>
  </si>
  <si>
    <t>Schedule 3 Other Title</t>
  </si>
  <si>
    <t xml:space="preserve">Territory Wildlife Park </t>
  </si>
  <si>
    <t>Berry Springs Nature Park</t>
  </si>
  <si>
    <t xml:space="preserve">Caranbirini Conservation Reserve </t>
  </si>
  <si>
    <t xml:space="preserve">Garig Gunak Barlu National Park (Cobourg Marine Park) </t>
  </si>
  <si>
    <t>Garig Gunak Barlu National Park (Gurig National Park)</t>
  </si>
  <si>
    <t>ADMIN AREA (HA)</t>
  </si>
  <si>
    <t>AREA</t>
  </si>
  <si>
    <t xml:space="preserve">Ranger Stations / Offices </t>
  </si>
  <si>
    <t xml:space="preserve">Y* = Not all portions Declared </t>
  </si>
  <si>
    <t>B = Barkly</t>
  </si>
  <si>
    <t>K = Katherine</t>
  </si>
  <si>
    <t>CA = Central Australia</t>
  </si>
  <si>
    <t>D = Darwin</t>
  </si>
  <si>
    <t>AS</t>
  </si>
  <si>
    <t>AS = Alice Springs</t>
  </si>
  <si>
    <t>OTHER</t>
  </si>
  <si>
    <t>Harrison Dam Conservation Reserve</t>
  </si>
  <si>
    <t>CA</t>
  </si>
  <si>
    <t>Last Updated 15th March 2018</t>
  </si>
  <si>
    <t>Note: Garig Gunak Barlu National Park has a marine component previously referred to as Cobourg Marine Park and a land component previously known as Gurig National Park. These have been collectively named Garig Gunak Barlu Marine Park or National Park respectively.</t>
  </si>
  <si>
    <t>Please note that some parks and reserves share land parcels and it is not possible to separate them by name, these include Black Jungle &amp; Lambells Lagoon and Berry Springs Nature Park &amp; Territory Wildlife Park.</t>
  </si>
  <si>
    <t>names have been referred to in the comments sections for each park or reserve if they are different to the listed name.</t>
  </si>
  <si>
    <t xml:space="preserve">The name of a Park or Reserve gazetted in the declaration or proclamation of the Park/Reserve has been used; in the absence of a declaration or proclamation the unofficial name has been used. Sub names or original </t>
  </si>
  <si>
    <t>within this spreadsheet is separated based on individual land parcels. For collective information for each Park or Reserve refer to all land parcels under the same name.</t>
  </si>
  <si>
    <t xml:space="preserve">A description of the information available within the Park Land Holding information Spreadsheet – Parks -Reserves Detailed (you may fiIter on any of the columns within the spreadsheet for information). All information </t>
  </si>
  <si>
    <t>Notes:</t>
  </si>
  <si>
    <t>A summary for each protected area (divided into individual lots/portions) of any relevant Aboriginal Land Rights Act, Native Title Act or Indigenous Land Use Agreement.</t>
  </si>
  <si>
    <t>ALRA_NT_ ILUA</t>
  </si>
  <si>
    <t>A summary for each protected area (divided into individual lots/portions) of the agreement and other relevant information.</t>
  </si>
  <si>
    <t>MANAGEMENT AGREEMENTS</t>
  </si>
  <si>
    <t>List of certificates issued by AAPA that are relevant to PWCNT protected areas. Please note conditions of all certificates before commencing any works.</t>
  </si>
  <si>
    <t>AAPA CERTIFICATES</t>
  </si>
  <si>
    <t xml:space="preserve">NT and regional statistics about protected areas </t>
  </si>
  <si>
    <t>STATISTICS</t>
  </si>
  <si>
    <t>A list of protected areas that are actively managed by the Parks and Wildlife Commission.</t>
  </si>
  <si>
    <t xml:space="preserve">OFFICIAL LIST </t>
  </si>
  <si>
    <r>
      <t xml:space="preserve">·         </t>
    </r>
    <r>
      <rPr>
        <b/>
        <sz val="10"/>
        <rFont val="Lato"/>
        <family val="2"/>
      </rPr>
      <t>Claim information</t>
    </r>
    <r>
      <rPr>
        <sz val="10"/>
        <rFont val="Lato"/>
        <family val="2"/>
      </rPr>
      <t>: reference list of outstanding land claims; status of native title claims; and Indigenous Land Use Areas.</t>
    </r>
  </si>
  <si>
    <r>
      <t xml:space="preserve">·         </t>
    </r>
    <r>
      <rPr>
        <b/>
        <sz val="10"/>
        <rFont val="Lato"/>
        <family val="2"/>
      </rPr>
      <t>AAPA Certificates</t>
    </r>
    <r>
      <rPr>
        <sz val="10"/>
        <rFont val="Lato"/>
        <family val="2"/>
      </rPr>
      <t>: reference list of AAPA certificates issued for each park / reserve. Note: any proposed works or change in use must be approved by the relevant Director.</t>
    </r>
  </si>
  <si>
    <r>
      <t xml:space="preserve">·         </t>
    </r>
    <r>
      <rPr>
        <b/>
        <sz val="10"/>
        <rFont val="Lato"/>
        <family val="2"/>
      </rPr>
      <t>Management Agreement</t>
    </r>
    <r>
      <rPr>
        <sz val="10"/>
        <rFont val="Lato"/>
        <family val="2"/>
      </rPr>
      <t>s: a register of management agreements associated with each park and/or allotment. Note not all agreements may be listed; it is the responsibility of Parks staff to inform the land Administration Officer of agreements for listing.</t>
    </r>
  </si>
  <si>
    <r>
      <t xml:space="preserve">·         </t>
    </r>
    <r>
      <rPr>
        <b/>
        <sz val="10"/>
        <rFont val="Lato"/>
        <family val="2"/>
      </rPr>
      <t>Parks - Reserves Dictionary</t>
    </r>
    <r>
      <rPr>
        <sz val="10"/>
        <rFont val="Lato"/>
        <family val="2"/>
      </rPr>
      <t>: information about the fields in Park-Reserve Detailed</t>
    </r>
  </si>
  <si>
    <r>
      <t xml:space="preserve">·         </t>
    </r>
    <r>
      <rPr>
        <b/>
        <sz val="10"/>
        <rFont val="Lato"/>
        <family val="2"/>
      </rPr>
      <t>Parks - Reserves Detailed</t>
    </r>
    <r>
      <rPr>
        <sz val="10"/>
        <rFont val="Lato"/>
        <family val="2"/>
      </rPr>
      <t>: a full list of attributes and administrative history associated with each allotment.</t>
    </r>
  </si>
  <si>
    <r>
      <t xml:space="preserve">·         </t>
    </r>
    <r>
      <rPr>
        <b/>
        <sz val="10"/>
        <rFont val="Lato"/>
        <family val="2"/>
      </rPr>
      <t>Statistics</t>
    </r>
    <r>
      <rPr>
        <sz val="10"/>
        <rFont val="Lato"/>
        <family val="2"/>
      </rPr>
      <t xml:space="preserve"> – statistical information at NT and regional levels</t>
    </r>
  </si>
  <si>
    <r>
      <t xml:space="preserve">·         </t>
    </r>
    <r>
      <rPr>
        <b/>
        <sz val="10"/>
        <rFont val="Lato"/>
        <family val="2"/>
      </rPr>
      <t>Official List</t>
    </r>
    <r>
      <rPr>
        <sz val="10"/>
        <rFont val="Lato"/>
        <family val="2"/>
      </rPr>
      <t>: list of official parks and reserves managed by Parks and Wildlife. All references to areas for reports are to be taken from this list</t>
    </r>
  </si>
  <si>
    <t>There information contained includes;</t>
  </si>
  <si>
    <t>This spreadsheet contains detailed information about land holdings and other lands under the management or designated responsibility to administer by the Parks and Wildlife Commission of the Northern Territory</t>
  </si>
  <si>
    <t>Admin Area (ha) – area listed in declaration</t>
  </si>
  <si>
    <t>Non-Joint Management</t>
  </si>
  <si>
    <t>Can be one of the following (if applicable)</t>
  </si>
  <si>
    <t>Refers to Framework for the Future Act</t>
  </si>
  <si>
    <t>Areas under conservation covenants that not actively managed are not listed.</t>
  </si>
  <si>
    <t>NT Parks and Reserves List</t>
  </si>
  <si>
    <t>Last Updated 25 May 2022</t>
  </si>
  <si>
    <t>OFFICIAL LIST</t>
  </si>
  <si>
    <t>A list of protected areas that are actively managed by the Parks and Wildlife Commission</t>
  </si>
  <si>
    <r>
      <t>Alice Springs Telegraph Station Historical Reserve 
(</t>
    </r>
    <r>
      <rPr>
        <sz val="10"/>
        <rFont val="Arial"/>
        <family val="2"/>
      </rPr>
      <t>incl. proposed Alice Springs Nature Reserve extension)</t>
    </r>
  </si>
  <si>
    <r>
      <rPr>
        <b/>
        <sz val="9"/>
        <rFont val="Arial"/>
        <family val="2"/>
      </rPr>
      <t>PARK/RESERVE</t>
    </r>
    <r>
      <rPr>
        <sz val="9"/>
        <rFont val="Arial"/>
        <family val="2"/>
      </rPr>
      <t xml:space="preserve"> – the name of a Park or Reserve</t>
    </r>
  </si>
  <si>
    <r>
      <rPr>
        <b/>
        <sz val="9"/>
        <rFont val="Arial"/>
        <family val="2"/>
      </rPr>
      <t>REGION</t>
    </r>
    <r>
      <rPr>
        <sz val="9"/>
        <rFont val="Arial"/>
        <family val="2"/>
      </rPr>
      <t xml:space="preserve"> – area relating to Parks and Wildlife management</t>
    </r>
  </si>
  <si>
    <r>
      <rPr>
        <b/>
        <sz val="9"/>
        <rFont val="Arial"/>
        <family val="2"/>
      </rPr>
      <t>TPWCA Act Declared</t>
    </r>
    <r>
      <rPr>
        <sz val="9"/>
        <rFont val="Arial"/>
        <family val="2"/>
      </rPr>
      <t xml:space="preserve"> – Yes or No or Partial declaration under the act</t>
    </r>
  </si>
  <si>
    <t>GIS Area (ha) – area listed in declaration</t>
  </si>
  <si>
    <t xml:space="preserve">Fish River Gorge Block </t>
  </si>
  <si>
    <t>Iytwelepenty / Davenport Ranges National Park (incl. proposed extension)</t>
  </si>
  <si>
    <t>Keep River National Park (incl. proposed extensions)</t>
  </si>
  <si>
    <t>Limmen National Park (incl. St Vidgeon Management Area)</t>
  </si>
  <si>
    <t>Total Area of Parks/Reserves (km2)</t>
  </si>
  <si>
    <t>Area Details (ha)</t>
  </si>
  <si>
    <t>Declared Under the TPWC Act (Y+Y*)</t>
  </si>
  <si>
    <t>Not Declared Under the TPWC Act</t>
  </si>
  <si>
    <t xml:space="preserve">Joint Management </t>
  </si>
  <si>
    <t xml:space="preserve">Non-Joint Management </t>
  </si>
  <si>
    <t>CONSERVATION COVENANTS</t>
  </si>
  <si>
    <t>Lake Woods Wetlands Conservation Covenant</t>
  </si>
  <si>
    <t>Longreach Waterhole Conservation Reserve</t>
  </si>
  <si>
    <t>Mac and Rose Chalmers Conservation Reserve</t>
  </si>
  <si>
    <t xml:space="preserve">Newry Station Gouldian Finch Conservation Covenant </t>
  </si>
  <si>
    <t>Conservation Covenants Total Area (ha)</t>
  </si>
  <si>
    <t>Notes: </t>
  </si>
  <si>
    <r>
      <t xml:space="preserve">* Garig Gunak Barlu National Park (Gurig National Park) is declared under the </t>
    </r>
    <r>
      <rPr>
        <i/>
        <sz val="10"/>
        <rFont val="Arial"/>
        <family val="2"/>
      </rPr>
      <t>Cobourg Peninsula Aboriginal Land, Sanctuary and Marine Park Act</t>
    </r>
    <r>
      <rPr>
        <sz val="10"/>
        <rFont val="Arial"/>
        <family val="2"/>
      </rPr>
      <t xml:space="preserve"> </t>
    </r>
    <r>
      <rPr>
        <i/>
        <sz val="10"/>
        <rFont val="Arial"/>
        <family val="2"/>
      </rPr>
      <t>1981</t>
    </r>
    <r>
      <rPr>
        <sz val="10"/>
        <rFont val="Arial"/>
        <family val="2"/>
      </rPr>
      <t xml:space="preserve"> and included under declared parks.</t>
    </r>
  </si>
  <si>
    <r>
      <t xml:space="preserve">* Nitmiluk (Katherine Gorge) National Park is declared under the </t>
    </r>
    <r>
      <rPr>
        <i/>
        <sz val="10"/>
        <rFont val="Arial"/>
        <family val="2"/>
      </rPr>
      <t xml:space="preserve">Nitmiluk (Katherine Gorge) National Park Act 1989 </t>
    </r>
    <r>
      <rPr>
        <sz val="10"/>
        <rFont val="Arial"/>
        <family val="2"/>
      </rPr>
      <t>and included under declared parks</t>
    </r>
  </si>
  <si>
    <r>
      <t xml:space="preserve">* Areas for 'Declared Under </t>
    </r>
    <r>
      <rPr>
        <i/>
        <sz val="10"/>
        <rFont val="Arial"/>
        <family val="2"/>
      </rPr>
      <t>Territory Parks and Wildlife Conservation Act 1976</t>
    </r>
    <r>
      <rPr>
        <sz val="10"/>
        <rFont val="Arial"/>
        <family val="2"/>
      </rPr>
      <t>'  exclude those parcels of land within the park/reserve not declared.</t>
    </r>
  </si>
  <si>
    <r>
      <rPr>
        <b/>
        <sz val="10"/>
        <rFont val="Arial"/>
        <family val="2"/>
      </rPr>
      <t>Disclaimer: </t>
    </r>
    <r>
      <rPr>
        <sz val="10"/>
        <rFont val="Arial"/>
        <family val="2"/>
      </rPr>
      <t> </t>
    </r>
  </si>
  <si>
    <t>From time to time the estate details may be adjusted for any Park or Reserve listed as databases are reviewed and/or more accurate information is provided to the Commission. This can be done at any given time and without notice.</t>
  </si>
  <si>
    <t>The Administrative Area is the parcel area listed in ILIS rounded to the nearest whole number. Actual area of management may vary.</t>
  </si>
  <si>
    <t>The Parks and Wildlife Commission of the NT gives no warranty that the information, data or figures provided here are accurate, correct or suitable for use by any persons for any purpose. The Commission accept no responsibility for any loss or damage to any person resulting from the use of the information data or figures appearing here.</t>
  </si>
  <si>
    <t>These figures are provided on the condition that the Parks and Wildlife Commission are acknowledged as the source. If you present this information with additional analysis or comment you must disclose that the analysis is your analysis and not the Parks and Wildlife Commission's.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</si>
</sst>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9"/>
      <name val="Arial"/>
      <family val="2"/>
    </font>
    <font>
      <b/>
      <sz val="10"/>
      <name val="Arial"/>
      <family val="2"/>
    </font>
    <font>
      <b/>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sz val="8"/>
      <color rgb="FFFF0000"/>
      <name val="Arial"/>
      <family val="2"/>
    </font>
    <font>
      <sz val="9"/>
      <color rgb="FFFF0000"/>
      <name val="Arial"/>
      <family val="2"/>
    </font>
    <font>
      <sz val="10"/>
      <color rgb="FFFF0000"/>
      <name val="Arial"/>
      <family val="2"/>
    </font>
    <font>
      <sz val="9"/>
      <color theme="1"/>
      <name val="Arial"/>
      <family val="2"/>
    </font>
    <font>
      <sz val="10"/>
      <name val="Lato"/>
      <family val="2"/>
    </font>
    <font>
      <b/>
      <sz val="9"/>
      <name val="Lato"/>
      <family val="2"/>
    </font>
    <font>
      <sz val="10"/>
      <color rgb="FF454545"/>
      <name val="Lato"/>
      <family val="2"/>
    </font>
    <font>
      <b/>
      <sz val="10"/>
      <color rgb="FF454545"/>
      <name val="Lato"/>
      <family val="2"/>
    </font>
    <font>
      <b/>
      <sz val="10"/>
      <name val="Lato"/>
      <family val="2"/>
    </font>
    <font>
      <b/>
      <sz val="11"/>
      <name val="Lato"/>
      <family val="2"/>
    </font>
    <font>
      <b/>
      <sz val="18"/>
      <name val="Arial"/>
      <family val="2"/>
    </font>
  </fonts>
  <fills count="3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99">
    <xf numFmtId="0" fontId="0" fillId="0" borderId="0"/>
    <xf numFmtId="0" fontId="11" fillId="0" borderId="0"/>
    <xf numFmtId="0" fontId="10" fillId="0" borderId="0"/>
    <xf numFmtId="0" fontId="9" fillId="0" borderId="0"/>
    <xf numFmtId="0" fontId="8" fillId="0" borderId="0"/>
    <xf numFmtId="0" fontId="17" fillId="0" borderId="0" applyNumberFormat="0" applyFill="0" applyBorder="0" applyAlignment="0" applyProtection="0"/>
    <xf numFmtId="0" fontId="18" fillId="0" borderId="32" applyNumberFormat="0" applyFill="0" applyAlignment="0" applyProtection="0"/>
    <xf numFmtId="0" fontId="19" fillId="0" borderId="33" applyNumberFormat="0" applyFill="0" applyAlignment="0" applyProtection="0"/>
    <xf numFmtId="0" fontId="20" fillId="0" borderId="34"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35" applyNumberFormat="0" applyAlignment="0" applyProtection="0"/>
    <xf numFmtId="0" fontId="25" fillId="8" borderId="36" applyNumberFormat="0" applyAlignment="0" applyProtection="0"/>
    <xf numFmtId="0" fontId="26" fillId="8" borderId="35" applyNumberFormat="0" applyAlignment="0" applyProtection="0"/>
    <xf numFmtId="0" fontId="27" fillId="0" borderId="37" applyNumberFormat="0" applyFill="0" applyAlignment="0" applyProtection="0"/>
    <xf numFmtId="0" fontId="28" fillId="9" borderId="3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40" applyNumberFormat="0" applyFill="0" applyAlignment="0" applyProtection="0"/>
    <xf numFmtId="0" fontId="32"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32" fillId="34" borderId="0" applyNumberFormat="0" applyBorder="0" applyAlignment="0" applyProtection="0"/>
    <xf numFmtId="0" fontId="7" fillId="0" borderId="0"/>
    <xf numFmtId="0" fontId="7" fillId="10" borderId="39" applyNumberFormat="0" applyFont="0" applyAlignment="0" applyProtection="0"/>
    <xf numFmtId="0" fontId="6" fillId="0" borderId="0"/>
    <xf numFmtId="0" fontId="6"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10" borderId="39" applyNumberFormat="0" applyFont="0" applyAlignment="0" applyProtection="0"/>
    <xf numFmtId="0" fontId="5" fillId="0" borderId="0"/>
    <xf numFmtId="0" fontId="5" fillId="0" borderId="0"/>
    <xf numFmtId="0" fontId="4" fillId="0" borderId="0"/>
    <xf numFmtId="0" fontId="3" fillId="0" borderId="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39" applyNumberFormat="0" applyFont="0" applyAlignment="0" applyProtection="0"/>
    <xf numFmtId="0" fontId="2" fillId="10" borderId="39" applyNumberFormat="0" applyFont="0" applyAlignment="0" applyProtection="0"/>
    <xf numFmtId="0" fontId="1" fillId="0" borderId="0"/>
  </cellStyleXfs>
  <cellXfs count="199">
    <xf numFmtId="0" fontId="0" fillId="0" borderId="0" xfId="0"/>
    <xf numFmtId="0" fontId="13" fillId="0" borderId="0" xfId="0" applyFont="1" applyFill="1" applyBorder="1"/>
    <xf numFmtId="1" fontId="13" fillId="0" borderId="0" xfId="0" applyNumberFormat="1" applyFont="1" applyBorder="1" applyAlignment="1">
      <alignment horizontal="center"/>
    </xf>
    <xf numFmtId="0" fontId="11" fillId="0" borderId="0" xfId="0" applyFont="1" applyBorder="1"/>
    <xf numFmtId="0" fontId="13" fillId="0" borderId="0" xfId="0" applyFont="1" applyBorder="1" applyAlignment="1">
      <alignment vertical="top"/>
    </xf>
    <xf numFmtId="1" fontId="14" fillId="0" borderId="0" xfId="0" applyNumberFormat="1" applyFont="1" applyBorder="1" applyAlignment="1">
      <alignment horizontal="center"/>
    </xf>
    <xf numFmtId="0" fontId="13" fillId="0" borderId="0" xfId="0" applyFont="1" applyBorder="1" applyAlignment="1">
      <alignment horizontal="center" vertical="center" wrapText="1"/>
    </xf>
    <xf numFmtId="0" fontId="13" fillId="0" borderId="0" xfId="0" applyFont="1" applyBorder="1" applyAlignment="1">
      <alignment wrapText="1"/>
    </xf>
    <xf numFmtId="1" fontId="11" fillId="0" borderId="1"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Border="1"/>
    <xf numFmtId="1" fontId="0" fillId="0" borderId="1" xfId="0" applyNumberFormat="1" applyFont="1" applyBorder="1" applyAlignment="1">
      <alignment horizontal="center"/>
    </xf>
    <xf numFmtId="1" fontId="11" fillId="0" borderId="20" xfId="0" applyNumberFormat="1" applyFont="1" applyBorder="1" applyAlignment="1">
      <alignment horizontal="center"/>
    </xf>
    <xf numFmtId="0" fontId="11" fillId="0" borderId="21" xfId="0" applyFont="1" applyBorder="1" applyAlignment="1">
      <alignment horizontal="center"/>
    </xf>
    <xf numFmtId="1" fontId="0" fillId="0" borderId="20" xfId="0" applyNumberFormat="1" applyFont="1" applyBorder="1" applyAlignment="1">
      <alignment horizontal="center"/>
    </xf>
    <xf numFmtId="0" fontId="0" fillId="0" borderId="21" xfId="0" applyFont="1" applyBorder="1" applyAlignment="1">
      <alignment horizontal="center"/>
    </xf>
    <xf numFmtId="0" fontId="11" fillId="0" borderId="20" xfId="0" applyFont="1" applyBorder="1"/>
    <xf numFmtId="0" fontId="11" fillId="0" borderId="21" xfId="0" applyFont="1" applyBorder="1"/>
    <xf numFmtId="1" fontId="11" fillId="0" borderId="20" xfId="0" applyNumberFormat="1" applyFont="1" applyFill="1" applyBorder="1" applyAlignment="1">
      <alignment horizontal="center"/>
    </xf>
    <xf numFmtId="0" fontId="11" fillId="0" borderId="21" xfId="0" applyFont="1" applyFill="1" applyBorder="1" applyAlignment="1">
      <alignment horizontal="center"/>
    </xf>
    <xf numFmtId="1" fontId="11" fillId="0" borderId="22" xfId="0" applyNumberFormat="1" applyFont="1" applyBorder="1" applyAlignment="1">
      <alignment horizontal="center" vertical="center"/>
    </xf>
    <xf numFmtId="0" fontId="11" fillId="0" borderId="23" xfId="0" applyFont="1" applyBorder="1" applyAlignment="1">
      <alignment horizontal="center" vertical="center"/>
    </xf>
    <xf numFmtId="1" fontId="11" fillId="0" borderId="21" xfId="0" applyNumberFormat="1" applyFont="1" applyBorder="1" applyAlignment="1">
      <alignment horizontal="center"/>
    </xf>
    <xf numFmtId="1" fontId="0" fillId="0" borderId="21" xfId="0" applyNumberFormat="1" applyFont="1" applyBorder="1" applyAlignment="1">
      <alignment horizontal="center"/>
    </xf>
    <xf numFmtId="1" fontId="11" fillId="0" borderId="21" xfId="0" applyNumberFormat="1" applyFont="1" applyFill="1" applyBorder="1" applyAlignment="1">
      <alignment horizontal="center"/>
    </xf>
    <xf numFmtId="1" fontId="11" fillId="0" borderId="17" xfId="0" applyNumberFormat="1" applyFont="1" applyBorder="1" applyAlignment="1">
      <alignment horizontal="center" vertical="center"/>
    </xf>
    <xf numFmtId="1" fontId="11" fillId="0" borderId="23" xfId="0" applyNumberFormat="1" applyFont="1" applyBorder="1" applyAlignment="1">
      <alignment horizontal="center" vertical="center"/>
    </xf>
    <xf numFmtId="1" fontId="14" fillId="0" borderId="24" xfId="0" applyNumberFormat="1" applyFont="1" applyBorder="1" applyAlignment="1">
      <alignment horizontal="center"/>
    </xf>
    <xf numFmtId="0" fontId="14" fillId="0" borderId="24" xfId="0" applyFont="1" applyBorder="1" applyAlignment="1">
      <alignment horizontal="center" vertical="center"/>
    </xf>
    <xf numFmtId="1" fontId="14" fillId="0" borderId="24" xfId="0" applyNumberFormat="1" applyFont="1" applyBorder="1" applyAlignment="1">
      <alignment horizontal="center" vertical="center"/>
    </xf>
    <xf numFmtId="1" fontId="14" fillId="0" borderId="24" xfId="0" applyNumberFormat="1" applyFont="1" applyFill="1" applyBorder="1" applyAlignment="1">
      <alignment horizontal="center"/>
    </xf>
    <xf numFmtId="1" fontId="14" fillId="0" borderId="25" xfId="0" applyNumberFormat="1" applyFont="1" applyBorder="1" applyAlignment="1">
      <alignment horizontal="center" vertical="center"/>
    </xf>
    <xf numFmtId="0" fontId="14" fillId="0" borderId="24"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Fill="1" applyBorder="1" applyAlignment="1">
      <alignment horizontal="center" vertical="center" wrapText="1"/>
    </xf>
    <xf numFmtId="4" fontId="13" fillId="0" borderId="0" xfId="0" applyNumberFormat="1" applyFont="1" applyBorder="1" applyAlignment="1">
      <alignment horizontal="center" vertical="center" wrapText="1"/>
    </xf>
    <xf numFmtId="4" fontId="14" fillId="0" borderId="24" xfId="0" applyNumberFormat="1" applyFont="1" applyFill="1" applyBorder="1" applyAlignment="1">
      <alignment horizontal="center" vertical="center" wrapText="1"/>
    </xf>
    <xf numFmtId="4" fontId="14" fillId="0" borderId="24" xfId="0" applyNumberFormat="1" applyFont="1" applyBorder="1" applyAlignment="1">
      <alignment horizontal="center" vertical="center" wrapText="1"/>
    </xf>
    <xf numFmtId="4" fontId="14" fillId="0" borderId="25" xfId="0" applyNumberFormat="1" applyFont="1" applyFill="1" applyBorder="1" applyAlignment="1">
      <alignment horizontal="center" vertical="center" wrapText="1"/>
    </xf>
    <xf numFmtId="0" fontId="0" fillId="0" borderId="1" xfId="0" applyFont="1" applyBorder="1"/>
    <xf numFmtId="0" fontId="0" fillId="0" borderId="21" xfId="0" applyFont="1" applyBorder="1"/>
    <xf numFmtId="0" fontId="0" fillId="0" borderId="20" xfId="0" applyFont="1" applyBorder="1"/>
    <xf numFmtId="0" fontId="14" fillId="0" borderId="48" xfId="0" applyFont="1" applyFill="1" applyBorder="1" applyAlignment="1">
      <alignment horizontal="left" wrapText="1"/>
    </xf>
    <xf numFmtId="0" fontId="14" fillId="0" borderId="48" xfId="0" applyFont="1" applyBorder="1" applyAlignment="1">
      <alignment horizontal="left" wrapText="1"/>
    </xf>
    <xf numFmtId="4" fontId="13" fillId="35" borderId="1" xfId="0" applyNumberFormat="1" applyFont="1" applyFill="1" applyBorder="1" applyAlignment="1">
      <alignment horizontal="center" vertical="center" wrapText="1"/>
    </xf>
    <xf numFmtId="4" fontId="13" fillId="35" borderId="53" xfId="0" applyNumberFormat="1" applyFont="1" applyFill="1" applyBorder="1" applyAlignment="1">
      <alignment horizontal="center" vertical="center" wrapText="1"/>
    </xf>
    <xf numFmtId="0" fontId="0" fillId="0" borderId="0" xfId="0" applyFont="1" applyBorder="1"/>
    <xf numFmtId="0" fontId="13" fillId="0" borderId="0" xfId="0" applyFont="1" applyBorder="1"/>
    <xf numFmtId="4" fontId="13" fillId="0" borderId="0" xfId="0" applyNumberFormat="1" applyFont="1" applyBorder="1"/>
    <xf numFmtId="4" fontId="37" fillId="0" borderId="24" xfId="0" applyNumberFormat="1" applyFont="1" applyFill="1" applyBorder="1" applyAlignment="1">
      <alignment horizontal="center" vertical="center" wrapText="1"/>
    </xf>
    <xf numFmtId="0" fontId="38" fillId="0" borderId="0" xfId="0" applyFont="1"/>
    <xf numFmtId="0" fontId="39" fillId="0" borderId="9" xfId="0" applyFont="1" applyFill="1" applyBorder="1" applyAlignment="1">
      <alignment horizontal="left" vertical="center" wrapText="1"/>
    </xf>
    <xf numFmtId="0" fontId="40" fillId="0" borderId="0" xfId="0" applyFont="1" applyAlignment="1">
      <alignment vertical="center"/>
    </xf>
    <xf numFmtId="0" fontId="41" fillId="0" borderId="0" xfId="0" applyFont="1" applyAlignment="1">
      <alignment vertical="center"/>
    </xf>
    <xf numFmtId="0" fontId="40" fillId="0" borderId="0" xfId="0" applyFont="1"/>
    <xf numFmtId="0" fontId="43" fillId="0" borderId="0" xfId="0" applyFont="1"/>
    <xf numFmtId="1" fontId="0" fillId="0" borderId="20" xfId="0" applyNumberFormat="1" applyFont="1" applyFill="1" applyBorder="1" applyAlignment="1">
      <alignment horizontal="center"/>
    </xf>
    <xf numFmtId="1" fontId="0" fillId="0" borderId="1" xfId="0" applyNumberFormat="1" applyFont="1" applyFill="1" applyBorder="1" applyAlignment="1">
      <alignment horizontal="center"/>
    </xf>
    <xf numFmtId="1" fontId="0" fillId="0" borderId="21" xfId="0" applyNumberFormat="1" applyFont="1" applyFill="1" applyBorder="1" applyAlignment="1">
      <alignment horizontal="center"/>
    </xf>
    <xf numFmtId="0" fontId="0" fillId="0" borderId="21" xfId="0" applyFont="1" applyFill="1" applyBorder="1" applyAlignment="1">
      <alignment horizontal="center"/>
    </xf>
    <xf numFmtId="0" fontId="13" fillId="35" borderId="46" xfId="0" applyFont="1" applyFill="1" applyBorder="1" applyAlignment="1">
      <alignment horizontal="right" vertical="center" wrapText="1"/>
    </xf>
    <xf numFmtId="0" fontId="13" fillId="35" borderId="46" xfId="0" applyFont="1" applyFill="1" applyBorder="1" applyAlignment="1">
      <alignment horizontal="right" vertical="center"/>
    </xf>
    <xf numFmtId="0" fontId="16" fillId="37" borderId="0" xfId="0" applyFont="1" applyFill="1" applyBorder="1" applyAlignment="1">
      <alignment horizontal="left" vertical="center" wrapText="1"/>
    </xf>
    <xf numFmtId="0" fontId="14" fillId="37" borderId="0" xfId="0" applyFont="1" applyFill="1" applyBorder="1" applyAlignment="1"/>
    <xf numFmtId="0" fontId="13" fillId="37" borderId="0" xfId="0" applyFont="1" applyFill="1" applyBorder="1"/>
    <xf numFmtId="4" fontId="13" fillId="37" borderId="0" xfId="0" applyNumberFormat="1" applyFont="1" applyFill="1" applyBorder="1"/>
    <xf numFmtId="0" fontId="13" fillId="0" borderId="11" xfId="0" applyFont="1" applyFill="1" applyBorder="1" applyAlignment="1">
      <alignment vertical="top" wrapText="1"/>
    </xf>
    <xf numFmtId="0" fontId="12" fillId="0" borderId="13" xfId="0" applyFont="1" applyFill="1" applyBorder="1" applyAlignment="1">
      <alignment horizontal="center" vertical="center" textRotation="90" wrapText="1"/>
    </xf>
    <xf numFmtId="1" fontId="12" fillId="0" borderId="13" xfId="0" applyNumberFormat="1" applyFont="1" applyFill="1" applyBorder="1" applyAlignment="1">
      <alignment horizontal="center" vertical="center" textRotation="90"/>
    </xf>
    <xf numFmtId="1" fontId="12" fillId="0" borderId="13" xfId="0" applyNumberFormat="1" applyFont="1" applyFill="1" applyBorder="1" applyAlignment="1">
      <alignment horizontal="center" vertical="center" textRotation="90" wrapText="1"/>
    </xf>
    <xf numFmtId="1" fontId="12" fillId="0" borderId="12" xfId="0" applyNumberFormat="1" applyFont="1" applyFill="1" applyBorder="1" applyAlignment="1">
      <alignment horizontal="center" vertical="center" textRotation="90" wrapText="1"/>
    </xf>
    <xf numFmtId="1" fontId="12" fillId="0" borderId="43" xfId="0" applyNumberFormat="1" applyFont="1" applyFill="1" applyBorder="1" applyAlignment="1">
      <alignment horizontal="center" vertical="center" textRotation="90" wrapText="1"/>
    </xf>
    <xf numFmtId="1" fontId="12" fillId="0" borderId="42" xfId="0" applyNumberFormat="1" applyFont="1" applyFill="1" applyBorder="1" applyAlignment="1">
      <alignment horizontal="center" vertical="center" textRotation="90" wrapText="1"/>
    </xf>
    <xf numFmtId="0" fontId="12" fillId="0" borderId="44" xfId="0" applyFont="1" applyFill="1" applyBorder="1" applyAlignment="1">
      <alignment horizontal="center" vertical="center" textRotation="90" wrapText="1"/>
    </xf>
    <xf numFmtId="4" fontId="12" fillId="0" borderId="13" xfId="0" applyNumberFormat="1" applyFont="1" applyFill="1" applyBorder="1" applyAlignment="1">
      <alignment horizontal="center" vertical="center" textRotation="90" wrapText="1"/>
    </xf>
    <xf numFmtId="4" fontId="12" fillId="37" borderId="0" xfId="0" applyNumberFormat="1" applyFont="1" applyFill="1" applyBorder="1" applyAlignment="1">
      <alignment horizontal="center" vertical="center" textRotation="90" wrapText="1"/>
    </xf>
    <xf numFmtId="0" fontId="13" fillId="37" borderId="0" xfId="0" applyFont="1" applyFill="1" applyBorder="1" applyAlignment="1">
      <alignment vertical="top"/>
    </xf>
    <xf numFmtId="0" fontId="14" fillId="0" borderId="47" xfId="0" applyFont="1" applyFill="1" applyBorder="1" applyAlignment="1">
      <alignment horizontal="left" wrapText="1"/>
    </xf>
    <xf numFmtId="0" fontId="14" fillId="0" borderId="26" xfId="0" applyFont="1" applyFill="1" applyBorder="1" applyAlignment="1">
      <alignment horizontal="center" vertical="center" wrapText="1"/>
    </xf>
    <xf numFmtId="1" fontId="14" fillId="0" borderId="26" xfId="0" applyNumberFormat="1" applyFont="1" applyFill="1" applyBorder="1" applyAlignment="1">
      <alignment horizontal="center"/>
    </xf>
    <xf numFmtId="1" fontId="11" fillId="0" borderId="27" xfId="0" applyNumberFormat="1" applyFont="1" applyFill="1" applyBorder="1" applyAlignment="1">
      <alignment horizontal="center"/>
    </xf>
    <xf numFmtId="1" fontId="11" fillId="0" borderId="2" xfId="0" applyNumberFormat="1" applyFont="1" applyFill="1" applyBorder="1" applyAlignment="1">
      <alignment horizontal="center"/>
    </xf>
    <xf numFmtId="1" fontId="11" fillId="0" borderId="28" xfId="0" applyNumberFormat="1" applyFont="1" applyFill="1" applyBorder="1" applyAlignment="1">
      <alignment horizontal="center"/>
    </xf>
    <xf numFmtId="0" fontId="11" fillId="0" borderId="28" xfId="0" applyFont="1" applyFill="1" applyBorder="1" applyAlignment="1">
      <alignment horizontal="center"/>
    </xf>
    <xf numFmtId="4" fontId="14" fillId="0" borderId="45" xfId="0" applyNumberFormat="1" applyFont="1" applyFill="1" applyBorder="1" applyAlignment="1">
      <alignment horizontal="center" vertical="center" wrapText="1"/>
    </xf>
    <xf numFmtId="4" fontId="11" fillId="37" borderId="0" xfId="0" applyNumberFormat="1" applyFont="1" applyFill="1" applyBorder="1"/>
    <xf numFmtId="4" fontId="16" fillId="37" borderId="7" xfId="0" applyNumberFormat="1" applyFont="1" applyFill="1" applyBorder="1"/>
    <xf numFmtId="0" fontId="11" fillId="37" borderId="0" xfId="0" applyFont="1" applyFill="1" applyBorder="1"/>
    <xf numFmtId="0" fontId="14" fillId="37" borderId="8" xfId="0" applyFont="1" applyFill="1" applyBorder="1"/>
    <xf numFmtId="1" fontId="0" fillId="0" borderId="1" xfId="0" applyNumberFormat="1" applyFont="1" applyBorder="1" applyAlignment="1">
      <alignment vertical="center" wrapText="1"/>
    </xf>
    <xf numFmtId="1" fontId="14" fillId="0" borderId="24" xfId="0" applyNumberFormat="1" applyFont="1" applyFill="1" applyBorder="1" applyAlignment="1">
      <alignment horizontal="center" vertical="center"/>
    </xf>
    <xf numFmtId="1" fontId="0" fillId="0" borderId="21" xfId="0" applyNumberFormat="1" applyFont="1" applyFill="1" applyBorder="1" applyAlignment="1">
      <alignment horizontal="center" vertical="center"/>
    </xf>
    <xf numFmtId="4" fontId="0" fillId="37" borderId="0" xfId="0" applyNumberFormat="1" applyFont="1" applyFill="1" applyBorder="1"/>
    <xf numFmtId="0" fontId="14" fillId="37" borderId="8" xfId="0" applyFont="1" applyFill="1" applyBorder="1" applyAlignment="1">
      <alignment vertical="top"/>
    </xf>
    <xf numFmtId="0" fontId="0" fillId="37" borderId="0" xfId="0" applyFont="1" applyFill="1" applyBorder="1"/>
    <xf numFmtId="0" fontId="16" fillId="37" borderId="8" xfId="0" applyFont="1" applyFill="1" applyBorder="1"/>
    <xf numFmtId="0" fontId="14" fillId="37" borderId="2" xfId="0" applyFont="1" applyFill="1" applyBorder="1"/>
    <xf numFmtId="0" fontId="34" fillId="37" borderId="0" xfId="0" applyFont="1" applyFill="1" applyBorder="1"/>
    <xf numFmtId="4" fontId="35" fillId="37" borderId="0" xfId="0" applyNumberFormat="1" applyFont="1" applyFill="1" applyBorder="1"/>
    <xf numFmtId="0" fontId="14" fillId="0" borderId="48" xfId="0" applyFont="1" applyBorder="1" applyAlignment="1">
      <alignment horizontal="left" vertical="center"/>
    </xf>
    <xf numFmtId="1" fontId="0" fillId="0" borderId="20" xfId="0" applyNumberFormat="1" applyFont="1" applyBorder="1" applyAlignment="1">
      <alignment horizontal="center" vertical="center"/>
    </xf>
    <xf numFmtId="0" fontId="0" fillId="0" borderId="1" xfId="0" applyFont="1" applyBorder="1" applyAlignment="1">
      <alignment vertical="center"/>
    </xf>
    <xf numFmtId="0" fontId="0" fillId="0" borderId="21" xfId="0" applyFont="1" applyBorder="1" applyAlignment="1">
      <alignment vertical="center"/>
    </xf>
    <xf numFmtId="0" fontId="0" fillId="0" borderId="20" xfId="0" applyFont="1" applyBorder="1" applyAlignment="1">
      <alignment vertical="center"/>
    </xf>
    <xf numFmtId="4" fontId="14" fillId="0" borderId="24" xfId="0" applyNumberFormat="1" applyFont="1" applyBorder="1" applyAlignment="1">
      <alignment horizontal="center" vertical="center"/>
    </xf>
    <xf numFmtId="4" fontId="0" fillId="37" borderId="0" xfId="0" applyNumberFormat="1" applyFont="1" applyFill="1" applyBorder="1" applyAlignment="1"/>
    <xf numFmtId="0" fontId="0" fillId="37" borderId="0" xfId="0" applyFont="1" applyFill="1" applyBorder="1" applyAlignment="1"/>
    <xf numFmtId="0" fontId="13" fillId="37" borderId="0" xfId="0" applyFont="1" applyFill="1" applyBorder="1" applyAlignment="1"/>
    <xf numFmtId="0" fontId="0" fillId="0" borderId="0" xfId="0" applyFont="1" applyBorder="1" applyAlignment="1"/>
    <xf numFmtId="4" fontId="13" fillId="37" borderId="0" xfId="0" applyNumberFormat="1" applyFont="1" applyFill="1" applyBorder="1" applyAlignment="1">
      <alignment horizontal="center" vertical="center" wrapText="1"/>
    </xf>
    <xf numFmtId="2" fontId="13" fillId="37" borderId="0" xfId="0" applyNumberFormat="1" applyFont="1" applyFill="1" applyBorder="1" applyAlignment="1">
      <alignment horizontal="center" vertical="center"/>
    </xf>
    <xf numFmtId="4" fontId="14" fillId="37" borderId="0" xfId="0" applyNumberFormat="1" applyFont="1" applyFill="1" applyBorder="1"/>
    <xf numFmtId="2" fontId="34" fillId="37" borderId="0" xfId="0" applyNumberFormat="1" applyFont="1" applyFill="1" applyBorder="1" applyAlignment="1">
      <alignment horizontal="center" vertical="center"/>
    </xf>
    <xf numFmtId="2" fontId="11" fillId="37" borderId="0" xfId="0" applyNumberFormat="1" applyFont="1" applyFill="1" applyBorder="1"/>
    <xf numFmtId="2" fontId="13" fillId="37" borderId="0" xfId="0" applyNumberFormat="1" applyFont="1" applyFill="1" applyBorder="1"/>
    <xf numFmtId="0" fontId="14" fillId="37" borderId="0" xfId="0" applyFont="1" applyFill="1" applyBorder="1"/>
    <xf numFmtId="0" fontId="16" fillId="2" borderId="46" xfId="0" applyFont="1" applyFill="1" applyBorder="1" applyAlignment="1">
      <alignment horizontal="left" wrapText="1"/>
    </xf>
    <xf numFmtId="0" fontId="16" fillId="2" borderId="0" xfId="0" applyFont="1" applyFill="1" applyBorder="1" applyAlignment="1">
      <alignment horizontal="center" vertical="center" wrapText="1"/>
    </xf>
    <xf numFmtId="1" fontId="16" fillId="2" borderId="3" xfId="0" applyNumberFormat="1" applyFont="1" applyFill="1" applyBorder="1" applyAlignment="1">
      <alignment horizontal="center"/>
    </xf>
    <xf numFmtId="1" fontId="16" fillId="2" borderId="0" xfId="0" applyNumberFormat="1" applyFont="1" applyFill="1" applyBorder="1" applyAlignment="1">
      <alignment horizontal="center"/>
    </xf>
    <xf numFmtId="0" fontId="16" fillId="2" borderId="3" xfId="0" applyFont="1" applyFill="1" applyBorder="1" applyAlignment="1">
      <alignment horizontal="center"/>
    </xf>
    <xf numFmtId="4" fontId="16" fillId="2" borderId="0" xfId="0" applyNumberFormat="1" applyFont="1" applyFill="1" applyBorder="1" applyAlignment="1">
      <alignment horizontal="center" vertical="center" wrapText="1"/>
    </xf>
    <xf numFmtId="1" fontId="16" fillId="3" borderId="53" xfId="0" applyNumberFormat="1" applyFont="1" applyFill="1" applyBorder="1" applyAlignment="1">
      <alignment horizontal="center" vertical="center"/>
    </xf>
    <xf numFmtId="0" fontId="16" fillId="3" borderId="53" xfId="0" applyFont="1" applyFill="1" applyBorder="1" applyAlignment="1">
      <alignment horizontal="center" vertical="center"/>
    </xf>
    <xf numFmtId="0" fontId="16" fillId="3" borderId="56" xfId="0" applyFont="1" applyFill="1" applyBorder="1" applyAlignment="1">
      <alignment horizontal="center" vertical="center"/>
    </xf>
    <xf numFmtId="4" fontId="16" fillId="3" borderId="53" xfId="0" applyNumberFormat="1" applyFont="1" applyFill="1" applyBorder="1" applyAlignment="1">
      <alignment horizontal="center" vertical="center" wrapText="1"/>
    </xf>
    <xf numFmtId="4" fontId="12" fillId="3" borderId="7" xfId="0" applyNumberFormat="1" applyFont="1" applyFill="1" applyBorder="1" applyAlignment="1">
      <alignment horizontal="center" vertical="center" wrapText="1"/>
    </xf>
    <xf numFmtId="0" fontId="0" fillId="35" borderId="49" xfId="0" applyFill="1" applyBorder="1" applyAlignment="1">
      <alignment horizontal="right" vertical="center"/>
    </xf>
    <xf numFmtId="1" fontId="13" fillId="35" borderId="53" xfId="0" applyNumberFormat="1" applyFont="1" applyFill="1" applyBorder="1" applyAlignment="1">
      <alignment horizontal="center" vertical="center"/>
    </xf>
    <xf numFmtId="1" fontId="13" fillId="35" borderId="1" xfId="0" applyNumberFormat="1" applyFont="1" applyFill="1" applyBorder="1" applyAlignment="1">
      <alignment horizontal="center"/>
    </xf>
    <xf numFmtId="0" fontId="0" fillId="35" borderId="49" xfId="0" applyFill="1" applyBorder="1" applyAlignment="1">
      <alignment horizontal="right" vertical="center" wrapText="1"/>
    </xf>
    <xf numFmtId="1" fontId="13" fillId="35" borderId="1" xfId="0" applyNumberFormat="1" applyFont="1" applyFill="1" applyBorder="1" applyAlignment="1">
      <alignment horizontal="center" vertical="center"/>
    </xf>
    <xf numFmtId="0" fontId="13" fillId="35" borderId="49" xfId="0" applyFont="1" applyFill="1" applyBorder="1" applyAlignment="1">
      <alignment horizontal="right" vertical="center" wrapText="1"/>
    </xf>
    <xf numFmtId="1" fontId="13" fillId="35" borderId="1" xfId="0" applyNumberFormat="1" applyFont="1" applyFill="1" applyBorder="1" applyAlignment="1">
      <alignment horizontal="center" vertical="center" wrapText="1"/>
    </xf>
    <xf numFmtId="1" fontId="13" fillId="35" borderId="7" xfId="0" applyNumberFormat="1" applyFont="1" applyFill="1" applyBorder="1" applyAlignment="1">
      <alignment horizontal="center" vertical="center" wrapText="1"/>
    </xf>
    <xf numFmtId="4" fontId="13" fillId="35" borderId="7" xfId="0" applyNumberFormat="1" applyFont="1" applyFill="1" applyBorder="1" applyAlignment="1">
      <alignment horizontal="center" vertical="center" wrapText="1"/>
    </xf>
    <xf numFmtId="0" fontId="13" fillId="35" borderId="46" xfId="0" applyFont="1" applyFill="1" applyBorder="1" applyAlignment="1">
      <alignment wrapText="1"/>
    </xf>
    <xf numFmtId="1" fontId="13" fillId="35" borderId="17" xfId="0" applyNumberFormat="1" applyFont="1" applyFill="1" applyBorder="1" applyAlignment="1">
      <alignment horizontal="center" vertical="center" wrapText="1"/>
    </xf>
    <xf numFmtId="4" fontId="13" fillId="38" borderId="17" xfId="0" applyNumberFormat="1" applyFont="1" applyFill="1" applyBorder="1" applyAlignment="1">
      <alignment horizontal="center" vertical="center" wrapText="1"/>
    </xf>
    <xf numFmtId="4" fontId="13" fillId="35" borderId="2" xfId="0" applyNumberFormat="1" applyFont="1" applyFill="1" applyBorder="1" applyAlignment="1">
      <alignment horizontal="center" vertical="center" wrapText="1"/>
    </xf>
    <xf numFmtId="4" fontId="12" fillId="35" borderId="17" xfId="0" applyNumberFormat="1" applyFont="1" applyFill="1" applyBorder="1" applyAlignment="1">
      <alignment horizontal="center" vertical="center" wrapText="1"/>
    </xf>
    <xf numFmtId="0" fontId="13" fillId="37" borderId="0" xfId="0" applyFont="1" applyFill="1" applyBorder="1" applyAlignment="1">
      <alignment wrapText="1"/>
    </xf>
    <xf numFmtId="0" fontId="13" fillId="37" borderId="0" xfId="0" applyFont="1" applyFill="1" applyBorder="1" applyAlignment="1">
      <alignment horizontal="center" vertical="center" wrapText="1"/>
    </xf>
    <xf numFmtId="1" fontId="14" fillId="37" borderId="0" xfId="0" applyNumberFormat="1" applyFont="1" applyFill="1" applyBorder="1" applyAlignment="1">
      <alignment horizontal="center"/>
    </xf>
    <xf numFmtId="1" fontId="13" fillId="37" borderId="0" xfId="0" applyNumberFormat="1" applyFont="1" applyFill="1" applyBorder="1" applyAlignment="1">
      <alignment horizontal="center"/>
    </xf>
    <xf numFmtId="4" fontId="15" fillId="37" borderId="0" xfId="0" applyNumberFormat="1" applyFont="1" applyFill="1" applyBorder="1" applyAlignment="1">
      <alignment horizontal="left" wrapText="1"/>
    </xf>
    <xf numFmtId="0" fontId="11" fillId="37" borderId="0" xfId="0" applyFont="1" applyFill="1" applyBorder="1" applyAlignment="1">
      <alignment horizontal="left" wrapText="1"/>
    </xf>
    <xf numFmtId="1" fontId="14" fillId="37" borderId="0" xfId="0" applyNumberFormat="1" applyFont="1" applyFill="1" applyBorder="1" applyAlignment="1">
      <alignment horizontal="left" wrapText="1"/>
    </xf>
    <xf numFmtId="1" fontId="13" fillId="37" borderId="0" xfId="0" applyNumberFormat="1" applyFont="1" applyFill="1" applyBorder="1" applyAlignment="1">
      <alignment horizontal="left" wrapText="1"/>
    </xf>
    <xf numFmtId="0" fontId="13" fillId="37" borderId="0" xfId="0" applyFont="1" applyFill="1" applyBorder="1" applyAlignment="1">
      <alignment horizontal="left" wrapText="1"/>
    </xf>
    <xf numFmtId="4" fontId="13" fillId="37" borderId="0" xfId="0" applyNumberFormat="1" applyFont="1" applyFill="1" applyBorder="1" applyAlignment="1">
      <alignment horizontal="left" vertical="center" wrapText="1"/>
    </xf>
    <xf numFmtId="4" fontId="11" fillId="37" borderId="0" xfId="0" applyNumberFormat="1" applyFont="1" applyFill="1" applyBorder="1" applyAlignment="1">
      <alignment horizontal="left" wrapText="1"/>
    </xf>
    <xf numFmtId="0" fontId="36" fillId="37" borderId="0" xfId="0" applyFont="1" applyFill="1" applyBorder="1" applyAlignment="1">
      <alignment horizontal="left" wrapText="1"/>
    </xf>
    <xf numFmtId="4" fontId="0" fillId="37" borderId="0" xfId="0" applyNumberFormat="1" applyFont="1" applyFill="1" applyBorder="1" applyAlignment="1">
      <alignment horizontal="left" wrapText="1"/>
    </xf>
    <xf numFmtId="4" fontId="12" fillId="0" borderId="13" xfId="0" applyNumberFormat="1" applyFont="1" applyFill="1" applyBorder="1" applyAlignment="1">
      <alignment horizontal="center" vertical="center" wrapText="1"/>
    </xf>
    <xf numFmtId="4" fontId="0" fillId="37" borderId="0" xfId="0" applyNumberFormat="1" applyFont="1" applyFill="1" applyBorder="1" applyAlignment="1">
      <alignment horizontal="left" wrapText="1"/>
    </xf>
    <xf numFmtId="0" fontId="13" fillId="35" borderId="11" xfId="0" applyFont="1" applyFill="1" applyBorder="1" applyAlignment="1">
      <alignment horizontal="right" vertical="center" wrapText="1"/>
    </xf>
    <xf numFmtId="0" fontId="13" fillId="35" borderId="16" xfId="0" applyFont="1" applyFill="1" applyBorder="1" applyAlignment="1">
      <alignment horizontal="right" vertical="center" wrapText="1"/>
    </xf>
    <xf numFmtId="1" fontId="12" fillId="35" borderId="52" xfId="0" applyNumberFormat="1" applyFont="1" applyFill="1" applyBorder="1" applyAlignment="1">
      <alignment horizontal="right" vertical="center"/>
    </xf>
    <xf numFmtId="1" fontId="12" fillId="35" borderId="17" xfId="0" applyNumberFormat="1" applyFont="1" applyFill="1" applyBorder="1" applyAlignment="1">
      <alignment horizontal="right" vertical="center"/>
    </xf>
    <xf numFmtId="4" fontId="11" fillId="37" borderId="0" xfId="0" applyNumberFormat="1" applyFont="1" applyFill="1" applyBorder="1" applyAlignment="1">
      <alignment horizontal="left" wrapText="1"/>
    </xf>
    <xf numFmtId="0" fontId="13" fillId="35" borderId="46" xfId="0" applyFont="1" applyFill="1" applyBorder="1" applyAlignment="1">
      <alignment horizontal="right" vertical="center" wrapText="1"/>
    </xf>
    <xf numFmtId="0" fontId="0" fillId="0" borderId="49" xfId="0" applyBorder="1" applyAlignment="1">
      <alignment horizontal="right" vertical="center" wrapText="1"/>
    </xf>
    <xf numFmtId="1" fontId="13" fillId="35" borderId="4" xfId="0" applyNumberFormat="1" applyFont="1" applyFill="1" applyBorder="1" applyAlignment="1">
      <alignment horizontal="right" vertical="center"/>
    </xf>
    <xf numFmtId="1" fontId="13" fillId="35" borderId="1" xfId="0" applyNumberFormat="1" applyFont="1" applyFill="1" applyBorder="1" applyAlignment="1">
      <alignment horizontal="right" vertical="center"/>
    </xf>
    <xf numFmtId="0" fontId="13" fillId="35" borderId="49" xfId="0" applyFont="1" applyFill="1" applyBorder="1" applyAlignment="1">
      <alignment horizontal="right" vertical="center" wrapText="1"/>
    </xf>
    <xf numFmtId="0" fontId="13" fillId="35" borderId="48" xfId="0" applyFont="1" applyFill="1" applyBorder="1" applyAlignment="1">
      <alignment horizontal="right" vertical="center" wrapText="1"/>
    </xf>
    <xf numFmtId="0" fontId="13" fillId="35" borderId="29" xfId="0" applyFont="1" applyFill="1" applyBorder="1" applyAlignment="1">
      <alignment horizontal="right" vertical="center" wrapText="1"/>
    </xf>
    <xf numFmtId="0" fontId="13" fillId="35" borderId="50" xfId="0" applyFont="1" applyFill="1" applyBorder="1" applyAlignment="1">
      <alignment horizontal="right" vertical="center" wrapText="1"/>
    </xf>
    <xf numFmtId="1" fontId="12" fillId="35" borderId="50" xfId="0" applyNumberFormat="1" applyFont="1" applyFill="1" applyBorder="1" applyAlignment="1">
      <alignment horizontal="center" vertical="center"/>
    </xf>
    <xf numFmtId="0" fontId="13" fillId="35" borderId="46" xfId="0" applyFont="1" applyFill="1" applyBorder="1" applyAlignment="1">
      <alignment horizontal="right" vertical="center"/>
    </xf>
    <xf numFmtId="0" fontId="0" fillId="0" borderId="49" xfId="0" applyBorder="1" applyAlignment="1">
      <alignment horizontal="right" vertical="center"/>
    </xf>
    <xf numFmtId="1" fontId="13" fillId="35" borderId="30" xfId="0" applyNumberFormat="1" applyFont="1" applyFill="1" applyBorder="1" applyAlignment="1">
      <alignment horizontal="right" vertical="center"/>
    </xf>
    <xf numFmtId="1" fontId="13" fillId="35" borderId="2" xfId="0" applyNumberFormat="1" applyFont="1" applyFill="1" applyBorder="1" applyAlignment="1">
      <alignment horizontal="right" vertical="center"/>
    </xf>
    <xf numFmtId="0" fontId="34" fillId="37" borderId="0" xfId="0" applyFont="1" applyFill="1" applyBorder="1" applyAlignment="1"/>
    <xf numFmtId="0" fontId="13" fillId="37" borderId="0" xfId="0" applyFont="1" applyFill="1" applyAlignment="1"/>
    <xf numFmtId="0" fontId="16" fillId="3" borderId="10" xfId="0" applyFont="1" applyFill="1" applyBorder="1" applyAlignment="1">
      <alignment horizontal="right" vertical="top" wrapText="1"/>
    </xf>
    <xf numFmtId="0" fontId="16" fillId="3" borderId="58" xfId="0" applyFont="1" applyFill="1" applyBorder="1" applyAlignment="1">
      <alignment horizontal="right" vertical="top" wrapText="1"/>
    </xf>
    <xf numFmtId="0" fontId="16" fillId="3" borderId="46" xfId="0" applyFont="1" applyFill="1" applyBorder="1" applyAlignment="1">
      <alignment horizontal="right" vertical="top" wrapText="1"/>
    </xf>
    <xf numFmtId="0" fontId="16" fillId="3" borderId="3" xfId="0" applyFont="1" applyFill="1" applyBorder="1" applyAlignment="1">
      <alignment horizontal="right" vertical="top" wrapText="1"/>
    </xf>
    <xf numFmtId="0" fontId="16" fillId="35" borderId="15" xfId="0" applyFont="1" applyFill="1" applyBorder="1" applyAlignment="1">
      <alignment horizontal="center" vertical="center" wrapText="1"/>
    </xf>
    <xf numFmtId="0" fontId="13" fillId="35" borderId="54" xfId="0" applyFont="1" applyFill="1" applyBorder="1" applyAlignment="1">
      <alignment horizontal="right" vertical="center" wrapText="1"/>
    </xf>
    <xf numFmtId="0" fontId="13" fillId="35" borderId="55" xfId="0" applyFont="1" applyFill="1" applyBorder="1" applyAlignment="1">
      <alignment horizontal="right" vertical="center" wrapText="1"/>
    </xf>
    <xf numFmtId="0" fontId="16" fillId="35" borderId="10" xfId="0" applyFont="1" applyFill="1" applyBorder="1" applyAlignment="1">
      <alignment horizontal="right" vertical="center" wrapText="1"/>
    </xf>
    <xf numFmtId="0" fontId="16" fillId="35" borderId="14" xfId="0" applyFont="1" applyFill="1" applyBorder="1" applyAlignment="1">
      <alignment horizontal="right" vertical="center" wrapText="1"/>
    </xf>
    <xf numFmtId="0" fontId="15" fillId="0" borderId="9" xfId="0" applyFont="1" applyFill="1" applyBorder="1" applyAlignment="1">
      <alignment horizontal="center" vertical="center" wrapText="1"/>
    </xf>
    <xf numFmtId="0" fontId="0" fillId="0" borderId="41" xfId="0" applyFill="1" applyBorder="1" applyAlignment="1">
      <alignment horizontal="center" vertical="center"/>
    </xf>
    <xf numFmtId="0" fontId="0" fillId="0" borderId="18" xfId="0" applyFill="1" applyBorder="1" applyAlignment="1">
      <alignment horizontal="center" vertical="center"/>
    </xf>
    <xf numFmtId="1" fontId="12" fillId="0" borderId="57"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51" xfId="0" applyFill="1" applyBorder="1" applyAlignment="1">
      <alignment horizontal="center" vertical="center" wrapText="1"/>
    </xf>
    <xf numFmtId="1" fontId="12" fillId="0" borderId="9" xfId="0"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44" fillId="36" borderId="9" xfId="0" applyFont="1" applyFill="1" applyBorder="1" applyAlignment="1">
      <alignment horizontal="center" vertical="center" wrapText="1"/>
    </xf>
    <xf numFmtId="0" fontId="44" fillId="36" borderId="41" xfId="0" applyFont="1" applyFill="1" applyBorder="1" applyAlignment="1">
      <alignment horizontal="center" vertical="center" wrapText="1"/>
    </xf>
    <xf numFmtId="0" fontId="44" fillId="36" borderId="18" xfId="0" applyFont="1" applyFill="1" applyBorder="1" applyAlignment="1">
      <alignment horizontal="center" vertical="center" wrapText="1"/>
    </xf>
    <xf numFmtId="0" fontId="12" fillId="3" borderId="5" xfId="0" applyFont="1" applyFill="1" applyBorder="1" applyAlignment="1">
      <alignment horizontal="right" vertical="center"/>
    </xf>
    <xf numFmtId="0" fontId="12" fillId="3" borderId="6" xfId="0" applyFont="1" applyFill="1" applyBorder="1" applyAlignment="1">
      <alignment horizontal="right" vertical="center"/>
    </xf>
    <xf numFmtId="0" fontId="12" fillId="3" borderId="31" xfId="0" applyFont="1" applyFill="1" applyBorder="1" applyAlignment="1">
      <alignment horizontal="right" vertical="center"/>
    </xf>
  </cellXfs>
  <cellStyles count="99">
    <cellStyle name="20% - Accent1" xfId="22" builtinId="30" customBuiltin="1"/>
    <cellStyle name="20% - Accent1 2" xfId="52"/>
    <cellStyle name="20% - Accent1 2 2" xfId="70"/>
    <cellStyle name="20% - Accent2" xfId="26" builtinId="34" customBuiltin="1"/>
    <cellStyle name="20% - Accent2 2" xfId="54"/>
    <cellStyle name="20% - Accent2 2 2" xfId="71"/>
    <cellStyle name="20% - Accent3" xfId="30" builtinId="38" customBuiltin="1"/>
    <cellStyle name="20% - Accent3 2" xfId="56"/>
    <cellStyle name="20% - Accent3 2 2" xfId="72"/>
    <cellStyle name="20% - Accent4" xfId="34" builtinId="42" customBuiltin="1"/>
    <cellStyle name="20% - Accent4 2" xfId="58"/>
    <cellStyle name="20% - Accent4 2 2" xfId="73"/>
    <cellStyle name="20% - Accent5" xfId="38" builtinId="46" customBuiltin="1"/>
    <cellStyle name="20% - Accent5 2" xfId="60"/>
    <cellStyle name="20% - Accent5 2 2" xfId="74"/>
    <cellStyle name="20% - Accent6" xfId="42" builtinId="50" customBuiltin="1"/>
    <cellStyle name="20% - Accent6 2" xfId="62"/>
    <cellStyle name="20% - Accent6 2 2" xfId="75"/>
    <cellStyle name="40% - Accent1" xfId="23" builtinId="31" customBuiltin="1"/>
    <cellStyle name="40% - Accent1 2" xfId="53"/>
    <cellStyle name="40% - Accent1 2 2" xfId="76"/>
    <cellStyle name="40% - Accent2" xfId="27" builtinId="35" customBuiltin="1"/>
    <cellStyle name="40% - Accent2 2" xfId="55"/>
    <cellStyle name="40% - Accent2 2 2" xfId="77"/>
    <cellStyle name="40% - Accent3" xfId="31" builtinId="39" customBuiltin="1"/>
    <cellStyle name="40% - Accent3 2" xfId="57"/>
    <cellStyle name="40% - Accent3 2 2" xfId="78"/>
    <cellStyle name="40% - Accent4" xfId="35" builtinId="43" customBuiltin="1"/>
    <cellStyle name="40% - Accent4 2" xfId="59"/>
    <cellStyle name="40% - Accent4 2 2" xfId="79"/>
    <cellStyle name="40% - Accent5" xfId="39" builtinId="47" customBuiltin="1"/>
    <cellStyle name="40% - Accent5 2" xfId="61"/>
    <cellStyle name="40% - Accent5 2 2" xfId="80"/>
    <cellStyle name="40% - Accent6" xfId="43" builtinId="51" customBuiltin="1"/>
    <cellStyle name="40% - Accent6 2" xfId="63"/>
    <cellStyle name="40% - Accent6 2 2" xfId="8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1"/>
    <cellStyle name="Normal 3" xfId="2"/>
    <cellStyle name="Normal 3 2" xfId="3"/>
    <cellStyle name="Normal 3 2 2" xfId="4"/>
    <cellStyle name="Normal 3 2 2 2" xfId="51"/>
    <cellStyle name="Normal 3 2 2 2 2" xfId="85"/>
    <cellStyle name="Normal 3 2 2 3" xfId="84"/>
    <cellStyle name="Normal 3 2 2 4" xfId="98"/>
    <cellStyle name="Normal 3 2 3" xfId="50"/>
    <cellStyle name="Normal 3 2 3 2" xfId="86"/>
    <cellStyle name="Normal 3 2 4" xfId="83"/>
    <cellStyle name="Normal 3 3" xfId="47"/>
    <cellStyle name="Normal 3 3 2" xfId="66"/>
    <cellStyle name="Normal 3 3 2 2" xfId="88"/>
    <cellStyle name="Normal 3 3 3" xfId="87"/>
    <cellStyle name="Normal 3 4" xfId="49"/>
    <cellStyle name="Normal 3 4 2" xfId="89"/>
    <cellStyle name="Normal 3 5" xfId="82"/>
    <cellStyle name="Normal 4" xfId="45"/>
    <cellStyle name="Normal 4 2" xfId="48"/>
    <cellStyle name="Normal 4 2 2" xfId="67"/>
    <cellStyle name="Normal 4 2 2 2" xfId="92"/>
    <cellStyle name="Normal 4 2 3" xfId="91"/>
    <cellStyle name="Normal 4 3" xfId="64"/>
    <cellStyle name="Normal 4 3 2" xfId="93"/>
    <cellStyle name="Normal 4 4" xfId="90"/>
    <cellStyle name="Normal 5" xfId="68"/>
    <cellStyle name="Normal 5 2" xfId="94"/>
    <cellStyle name="Normal 6" xfId="69"/>
    <cellStyle name="Normal 6 2" xfId="95"/>
    <cellStyle name="Note 2" xfId="46"/>
    <cellStyle name="Note 2 2" xfId="65"/>
    <cellStyle name="Note 2 2 2" xfId="97"/>
    <cellStyle name="Note 2 3" xfId="96"/>
    <cellStyle name="Output" xfId="14" builtinId="21" customBuiltin="1"/>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colors>
    <mruColors>
      <color rgb="FFFF9900"/>
      <color rgb="FFFFFFCC"/>
      <color rgb="FFFFFF99"/>
      <color rgb="FFCC99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topLeftCell="A10" workbookViewId="0">
      <selection activeCell="A17" sqref="A17"/>
    </sheetView>
  </sheetViews>
  <sheetFormatPr defaultColWidth="9.140625" defaultRowHeight="12.75" x14ac:dyDescent="0.2"/>
  <cols>
    <col min="1" max="1" width="228.7109375" style="50" customWidth="1"/>
    <col min="2" max="16384" width="9.140625" style="50"/>
  </cols>
  <sheetData>
    <row r="1" spans="1:1" ht="14.25" x14ac:dyDescent="0.2">
      <c r="A1" s="55" t="s">
        <v>138</v>
      </c>
    </row>
    <row r="2" spans="1:1" x14ac:dyDescent="0.2">
      <c r="A2" s="50" t="s">
        <v>137</v>
      </c>
    </row>
    <row r="4" spans="1:1" x14ac:dyDescent="0.2">
      <c r="A4" s="50" t="s">
        <v>136</v>
      </c>
    </row>
    <row r="5" spans="1:1" x14ac:dyDescent="0.2">
      <c r="A5" s="50" t="s">
        <v>135</v>
      </c>
    </row>
    <row r="6" spans="1:1" x14ac:dyDescent="0.2">
      <c r="A6" s="50" t="s">
        <v>134</v>
      </c>
    </row>
    <row r="7" spans="1:1" x14ac:dyDescent="0.2">
      <c r="A7" s="50" t="s">
        <v>133</v>
      </c>
    </row>
    <row r="8" spans="1:1" x14ac:dyDescent="0.2">
      <c r="A8" s="50" t="s">
        <v>132</v>
      </c>
    </row>
    <row r="9" spans="1:1" x14ac:dyDescent="0.2">
      <c r="A9" s="50" t="s">
        <v>131</v>
      </c>
    </row>
    <row r="10" spans="1:1" x14ac:dyDescent="0.2">
      <c r="A10" s="50" t="s">
        <v>130</v>
      </c>
    </row>
    <row r="13" spans="1:1" x14ac:dyDescent="0.2">
      <c r="A13" s="53" t="s">
        <v>129</v>
      </c>
    </row>
    <row r="14" spans="1:1" x14ac:dyDescent="0.2">
      <c r="A14" s="54" t="s">
        <v>128</v>
      </c>
    </row>
    <row r="16" spans="1:1" x14ac:dyDescent="0.2">
      <c r="A16" s="53" t="s">
        <v>127</v>
      </c>
    </row>
    <row r="17" spans="1:1" x14ac:dyDescent="0.2">
      <c r="A17" s="52" t="s">
        <v>126</v>
      </c>
    </row>
    <row r="19" spans="1:1" x14ac:dyDescent="0.2">
      <c r="A19" s="53" t="s">
        <v>125</v>
      </c>
    </row>
    <row r="20" spans="1:1" x14ac:dyDescent="0.2">
      <c r="A20" s="52" t="s">
        <v>124</v>
      </c>
    </row>
    <row r="21" spans="1:1" x14ac:dyDescent="0.2">
      <c r="A21" s="52"/>
    </row>
    <row r="22" spans="1:1" x14ac:dyDescent="0.2">
      <c r="A22" s="53" t="s">
        <v>123</v>
      </c>
    </row>
    <row r="23" spans="1:1" x14ac:dyDescent="0.2">
      <c r="A23" s="52" t="s">
        <v>122</v>
      </c>
    </row>
    <row r="24" spans="1:1" x14ac:dyDescent="0.2">
      <c r="A24" s="53"/>
    </row>
    <row r="25" spans="1:1" x14ac:dyDescent="0.2">
      <c r="A25" s="53" t="s">
        <v>121</v>
      </c>
    </row>
    <row r="26" spans="1:1" x14ac:dyDescent="0.2">
      <c r="A26" s="52" t="s">
        <v>120</v>
      </c>
    </row>
    <row r="29" spans="1:1" x14ac:dyDescent="0.2">
      <c r="A29" s="50" t="s">
        <v>119</v>
      </c>
    </row>
    <row r="30" spans="1:1" x14ac:dyDescent="0.2">
      <c r="A30" s="50" t="s">
        <v>118</v>
      </c>
    </row>
    <row r="31" spans="1:1" x14ac:dyDescent="0.2">
      <c r="A31" s="50" t="s">
        <v>117</v>
      </c>
    </row>
    <row r="33" spans="1:1" x14ac:dyDescent="0.2">
      <c r="A33" s="50" t="s">
        <v>116</v>
      </c>
    </row>
    <row r="34" spans="1:1" x14ac:dyDescent="0.2">
      <c r="A34" s="50" t="s">
        <v>115</v>
      </c>
    </row>
    <row r="36" spans="1:1" x14ac:dyDescent="0.2">
      <c r="A36" s="50" t="s">
        <v>114</v>
      </c>
    </row>
    <row r="37" spans="1:1" x14ac:dyDescent="0.2">
      <c r="A37" s="50" t="s">
        <v>113</v>
      </c>
    </row>
    <row r="39" spans="1:1" ht="13.5" thickBot="1" x14ac:dyDescent="0.25"/>
    <row r="40" spans="1:1" ht="17.25" customHeight="1" thickBot="1" x14ac:dyDescent="0.25">
      <c r="A40" s="51" t="s">
        <v>112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6"/>
  <sheetViews>
    <sheetView tabSelected="1" zoomScaleNormal="100" zoomScaleSheetLayoutView="100" zoomScalePageLayoutView="90" workbookViewId="0">
      <pane ySplit="4" topLeftCell="A5" activePane="bottomLeft" state="frozen"/>
      <selection pane="bottomLeft" activeCell="A23" sqref="A23"/>
    </sheetView>
  </sheetViews>
  <sheetFormatPr defaultColWidth="9.140625" defaultRowHeight="12" x14ac:dyDescent="0.2"/>
  <cols>
    <col min="1" max="1" width="64" style="7" bestFit="1" customWidth="1"/>
    <col min="2" max="2" width="5.42578125" style="6" customWidth="1"/>
    <col min="3" max="3" width="6.85546875" style="5" customWidth="1"/>
    <col min="4" max="7" width="5.7109375" style="2" customWidth="1"/>
    <col min="8" max="8" width="5.7109375" style="47" customWidth="1"/>
    <col min="9" max="9" width="13.42578125" style="35" customWidth="1"/>
    <col min="10" max="10" width="3.7109375" style="48" customWidth="1"/>
    <col min="11" max="11" width="79" style="48" customWidth="1"/>
    <col min="12" max="12" width="11.7109375" style="47" bestFit="1" customWidth="1"/>
    <col min="13" max="13" width="12.42578125" style="47" customWidth="1"/>
    <col min="14" max="14" width="9.140625" style="47"/>
    <col min="15" max="15" width="11.85546875" style="47" customWidth="1"/>
    <col min="16" max="16" width="15.7109375" style="47" customWidth="1"/>
    <col min="17" max="17" width="10" style="47" bestFit="1" customWidth="1"/>
    <col min="18" max="16384" width="9.140625" style="47"/>
  </cols>
  <sheetData>
    <row r="1" spans="1:19" ht="12.75" thickBot="1" x14ac:dyDescent="0.25">
      <c r="A1" s="62" t="s">
        <v>145</v>
      </c>
      <c r="B1" s="63"/>
      <c r="C1" s="63"/>
      <c r="D1" s="63"/>
      <c r="E1" s="63"/>
      <c r="F1" s="63"/>
      <c r="G1" s="63"/>
      <c r="H1" s="63"/>
      <c r="I1" s="63"/>
      <c r="J1" s="65"/>
      <c r="K1" s="65"/>
      <c r="L1" s="64"/>
      <c r="M1" s="64"/>
      <c r="N1" s="64"/>
      <c r="O1" s="64"/>
      <c r="P1" s="64"/>
      <c r="Q1" s="64"/>
      <c r="R1" s="64"/>
      <c r="S1" s="64"/>
    </row>
    <row r="2" spans="1:19" ht="53.25" customHeight="1" thickBot="1" x14ac:dyDescent="0.25">
      <c r="A2" s="193" t="s">
        <v>144</v>
      </c>
      <c r="B2" s="194"/>
      <c r="C2" s="194"/>
      <c r="D2" s="194"/>
      <c r="E2" s="194"/>
      <c r="F2" s="194"/>
      <c r="G2" s="194"/>
      <c r="H2" s="194"/>
      <c r="I2" s="195"/>
      <c r="J2" s="65"/>
      <c r="K2" s="65"/>
      <c r="L2" s="64"/>
      <c r="M2" s="64"/>
      <c r="N2" s="64"/>
      <c r="O2" s="64"/>
      <c r="P2" s="64"/>
      <c r="Q2" s="64"/>
      <c r="R2" s="64"/>
      <c r="S2" s="64"/>
    </row>
    <row r="3" spans="1:19" ht="24" customHeight="1" thickBot="1" x14ac:dyDescent="0.25">
      <c r="A3" s="185" t="s">
        <v>78</v>
      </c>
      <c r="B3" s="186"/>
      <c r="C3" s="187"/>
      <c r="D3" s="188" t="s">
        <v>82</v>
      </c>
      <c r="E3" s="189"/>
      <c r="F3" s="190"/>
      <c r="G3" s="191" t="s">
        <v>81</v>
      </c>
      <c r="H3" s="192"/>
      <c r="I3" s="154" t="s">
        <v>100</v>
      </c>
      <c r="J3" s="65"/>
      <c r="K3" s="65"/>
      <c r="L3" s="64"/>
      <c r="M3" s="64"/>
      <c r="N3" s="64"/>
      <c r="O3" s="64"/>
      <c r="P3" s="64"/>
      <c r="Q3" s="64"/>
      <c r="R3" s="64"/>
      <c r="S3" s="64"/>
    </row>
    <row r="4" spans="1:19" s="4" customFormat="1" ht="84.75" thickBot="1" x14ac:dyDescent="0.25">
      <c r="A4" s="66"/>
      <c r="B4" s="67" t="s">
        <v>84</v>
      </c>
      <c r="C4" s="68" t="s">
        <v>77</v>
      </c>
      <c r="D4" s="69" t="s">
        <v>90</v>
      </c>
      <c r="E4" s="70" t="s">
        <v>91</v>
      </c>
      <c r="F4" s="71" t="s">
        <v>93</v>
      </c>
      <c r="G4" s="72" t="s">
        <v>92</v>
      </c>
      <c r="H4" s="73" t="s">
        <v>76</v>
      </c>
      <c r="I4" s="74" t="s">
        <v>99</v>
      </c>
      <c r="J4" s="75"/>
      <c r="K4" s="75"/>
      <c r="L4" s="76"/>
      <c r="M4" s="76"/>
      <c r="N4" s="76"/>
      <c r="O4" s="76"/>
      <c r="P4" s="76"/>
      <c r="Q4" s="76"/>
      <c r="R4" s="76"/>
      <c r="S4" s="76"/>
    </row>
    <row r="5" spans="1:19" s="3" customFormat="1" ht="14.1" customHeight="1" x14ac:dyDescent="0.2">
      <c r="A5" s="77" t="s">
        <v>62</v>
      </c>
      <c r="B5" s="78" t="s">
        <v>43</v>
      </c>
      <c r="C5" s="79" t="s">
        <v>2</v>
      </c>
      <c r="D5" s="80"/>
      <c r="E5" s="81"/>
      <c r="F5" s="82"/>
      <c r="G5" s="80"/>
      <c r="H5" s="83" t="s">
        <v>73</v>
      </c>
      <c r="I5" s="84">
        <v>240</v>
      </c>
      <c r="J5" s="85"/>
      <c r="K5" s="86" t="s">
        <v>146</v>
      </c>
      <c r="L5" s="87"/>
      <c r="M5" s="87"/>
      <c r="N5" s="87"/>
      <c r="O5" s="87"/>
      <c r="P5" s="87"/>
      <c r="Q5" s="87"/>
      <c r="R5" s="87"/>
      <c r="S5" s="87"/>
    </row>
    <row r="6" spans="1:19" s="3" customFormat="1" ht="14.1" customHeight="1" x14ac:dyDescent="0.2">
      <c r="A6" s="42" t="s">
        <v>65</v>
      </c>
      <c r="B6" s="32" t="s">
        <v>107</v>
      </c>
      <c r="C6" s="30" t="s">
        <v>2</v>
      </c>
      <c r="D6" s="18"/>
      <c r="E6" s="9"/>
      <c r="F6" s="24"/>
      <c r="G6" s="18"/>
      <c r="H6" s="19" t="s">
        <v>73</v>
      </c>
      <c r="I6" s="36">
        <v>1306</v>
      </c>
      <c r="J6" s="85"/>
      <c r="K6" s="88" t="s">
        <v>147</v>
      </c>
      <c r="L6" s="87"/>
      <c r="M6" s="87"/>
      <c r="N6" s="87"/>
      <c r="O6" s="87"/>
      <c r="P6" s="87"/>
      <c r="Q6" s="87"/>
      <c r="R6" s="87"/>
      <c r="S6" s="87"/>
    </row>
    <row r="7" spans="1:19" s="46" customFormat="1" ht="27" customHeight="1" x14ac:dyDescent="0.2">
      <c r="A7" s="89" t="s">
        <v>148</v>
      </c>
      <c r="B7" s="32" t="s">
        <v>107</v>
      </c>
      <c r="C7" s="90" t="s">
        <v>79</v>
      </c>
      <c r="D7" s="56"/>
      <c r="E7" s="57"/>
      <c r="F7" s="91" t="s">
        <v>73</v>
      </c>
      <c r="G7" s="56"/>
      <c r="H7" s="59"/>
      <c r="I7" s="49">
        <v>3153.6210000000005</v>
      </c>
      <c r="J7" s="92"/>
      <c r="K7" s="93" t="s">
        <v>143</v>
      </c>
      <c r="L7" s="94"/>
      <c r="M7" s="94"/>
      <c r="N7" s="94"/>
      <c r="O7" s="94"/>
      <c r="P7" s="94"/>
      <c r="Q7" s="94"/>
      <c r="R7" s="94"/>
      <c r="S7" s="94"/>
    </row>
    <row r="8" spans="1:19" s="3" customFormat="1" ht="14.1" customHeight="1" x14ac:dyDescent="0.2">
      <c r="A8" s="42" t="s">
        <v>7</v>
      </c>
      <c r="B8" s="32" t="s">
        <v>111</v>
      </c>
      <c r="C8" s="30" t="s">
        <v>3</v>
      </c>
      <c r="D8" s="18"/>
      <c r="E8" s="9"/>
      <c r="F8" s="24"/>
      <c r="G8" s="18"/>
      <c r="H8" s="19" t="s">
        <v>73</v>
      </c>
      <c r="I8" s="36">
        <v>85</v>
      </c>
      <c r="J8" s="85"/>
      <c r="K8" s="88" t="s">
        <v>149</v>
      </c>
      <c r="L8" s="87"/>
      <c r="M8" s="87"/>
      <c r="N8" s="64"/>
      <c r="O8" s="64"/>
      <c r="P8" s="64"/>
      <c r="Q8" s="64"/>
      <c r="R8" s="64"/>
      <c r="S8" s="64"/>
    </row>
    <row r="9" spans="1:19" s="3" customFormat="1" ht="14.1" customHeight="1" x14ac:dyDescent="0.2">
      <c r="A9" s="42" t="s">
        <v>25</v>
      </c>
      <c r="B9" s="32" t="s">
        <v>111</v>
      </c>
      <c r="C9" s="30" t="s">
        <v>3</v>
      </c>
      <c r="D9" s="18" t="s">
        <v>73</v>
      </c>
      <c r="E9" s="9"/>
      <c r="F9" s="24"/>
      <c r="G9" s="18"/>
      <c r="H9" s="19"/>
      <c r="I9" s="36">
        <v>5439</v>
      </c>
      <c r="J9" s="85"/>
      <c r="K9" s="88" t="s">
        <v>150</v>
      </c>
      <c r="L9" s="87"/>
      <c r="M9" s="87"/>
      <c r="N9" s="64"/>
      <c r="O9" s="64"/>
      <c r="P9" s="64"/>
      <c r="Q9" s="64"/>
      <c r="R9" s="64"/>
      <c r="S9" s="64"/>
    </row>
    <row r="10" spans="1:19" s="3" customFormat="1" ht="14.1" customHeight="1" x14ac:dyDescent="0.2">
      <c r="A10" s="42" t="s">
        <v>26</v>
      </c>
      <c r="B10" s="32" t="s">
        <v>85</v>
      </c>
      <c r="C10" s="30" t="s">
        <v>3</v>
      </c>
      <c r="D10" s="18"/>
      <c r="E10" s="9"/>
      <c r="F10" s="24"/>
      <c r="G10" s="18"/>
      <c r="H10" s="19" t="s">
        <v>73</v>
      </c>
      <c r="I10" s="36">
        <v>0.2</v>
      </c>
      <c r="J10" s="85"/>
      <c r="K10" s="88" t="s">
        <v>151</v>
      </c>
      <c r="L10" s="87"/>
      <c r="M10" s="87"/>
      <c r="N10" s="64"/>
      <c r="O10" s="64"/>
      <c r="P10" s="64"/>
      <c r="Q10" s="64"/>
      <c r="R10" s="64"/>
      <c r="S10" s="64"/>
    </row>
    <row r="11" spans="1:19" s="3" customFormat="1" ht="14.1" customHeight="1" x14ac:dyDescent="0.2">
      <c r="A11" s="42" t="s">
        <v>37</v>
      </c>
      <c r="B11" s="32" t="s">
        <v>86</v>
      </c>
      <c r="C11" s="30" t="s">
        <v>3</v>
      </c>
      <c r="D11" s="18"/>
      <c r="E11" s="9"/>
      <c r="F11" s="24"/>
      <c r="G11" s="18" t="s">
        <v>73</v>
      </c>
      <c r="H11" s="19"/>
      <c r="I11" s="36">
        <v>5421</v>
      </c>
      <c r="J11" s="85"/>
      <c r="K11" s="95" t="s">
        <v>82</v>
      </c>
      <c r="L11" s="87"/>
      <c r="M11" s="87"/>
      <c r="N11" s="64"/>
      <c r="O11" s="64"/>
      <c r="P11" s="64"/>
      <c r="Q11" s="64"/>
      <c r="R11" s="64"/>
      <c r="S11" s="64"/>
    </row>
    <row r="12" spans="1:19" s="3" customFormat="1" ht="14.1" customHeight="1" x14ac:dyDescent="0.2">
      <c r="A12" s="42" t="s">
        <v>27</v>
      </c>
      <c r="B12" s="32" t="s">
        <v>85</v>
      </c>
      <c r="C12" s="30" t="s">
        <v>3</v>
      </c>
      <c r="D12" s="18"/>
      <c r="E12" s="9"/>
      <c r="F12" s="24"/>
      <c r="G12" s="18"/>
      <c r="H12" s="19" t="s">
        <v>73</v>
      </c>
      <c r="I12" s="36">
        <v>0.8</v>
      </c>
      <c r="J12" s="85"/>
      <c r="K12" s="88" t="s">
        <v>142</v>
      </c>
      <c r="L12" s="87"/>
      <c r="M12" s="87"/>
      <c r="N12" s="64"/>
      <c r="O12" s="64"/>
      <c r="P12" s="64"/>
      <c r="Q12" s="64"/>
      <c r="R12" s="64"/>
      <c r="S12" s="64"/>
    </row>
    <row r="13" spans="1:19" s="3" customFormat="1" ht="14.1" customHeight="1" x14ac:dyDescent="0.2">
      <c r="A13" s="42" t="s">
        <v>95</v>
      </c>
      <c r="B13" s="32" t="s">
        <v>43</v>
      </c>
      <c r="C13" s="30" t="s">
        <v>3</v>
      </c>
      <c r="D13" s="18"/>
      <c r="E13" s="9"/>
      <c r="F13" s="24"/>
      <c r="G13" s="18"/>
      <c r="H13" s="19" t="s">
        <v>73</v>
      </c>
      <c r="I13" s="36">
        <v>252.81</v>
      </c>
      <c r="J13" s="85"/>
      <c r="K13" s="88" t="s">
        <v>141</v>
      </c>
      <c r="L13" s="87"/>
      <c r="M13" s="87"/>
      <c r="N13" s="64"/>
      <c r="O13" s="64"/>
      <c r="P13" s="64"/>
      <c r="Q13" s="64"/>
      <c r="R13" s="64"/>
      <c r="S13" s="64"/>
    </row>
    <row r="14" spans="1:19" s="46" customFormat="1" ht="14.1" customHeight="1" x14ac:dyDescent="0.2">
      <c r="A14" s="42" t="s">
        <v>66</v>
      </c>
      <c r="B14" s="32" t="s">
        <v>43</v>
      </c>
      <c r="C14" s="30" t="s">
        <v>79</v>
      </c>
      <c r="D14" s="56"/>
      <c r="E14" s="57"/>
      <c r="F14" s="58" t="s">
        <v>73</v>
      </c>
      <c r="G14" s="56"/>
      <c r="H14" s="59"/>
      <c r="I14" s="36">
        <v>4950.53</v>
      </c>
      <c r="J14" s="92"/>
      <c r="K14" s="88" t="s">
        <v>90</v>
      </c>
      <c r="L14" s="94"/>
      <c r="M14" s="94"/>
      <c r="N14" s="64"/>
      <c r="O14" s="64"/>
      <c r="P14" s="64"/>
      <c r="Q14" s="64"/>
      <c r="R14" s="64"/>
      <c r="S14" s="64"/>
    </row>
    <row r="15" spans="1:19" s="3" customFormat="1" ht="14.1" customHeight="1" x14ac:dyDescent="0.2">
      <c r="A15" s="42" t="s">
        <v>8</v>
      </c>
      <c r="B15" s="32" t="s">
        <v>43</v>
      </c>
      <c r="C15" s="30" t="s">
        <v>3</v>
      </c>
      <c r="D15" s="18"/>
      <c r="E15" s="9"/>
      <c r="F15" s="24"/>
      <c r="G15" s="18"/>
      <c r="H15" s="19" t="s">
        <v>73</v>
      </c>
      <c r="I15" s="36">
        <v>547</v>
      </c>
      <c r="J15" s="85"/>
      <c r="K15" s="88" t="s">
        <v>91</v>
      </c>
      <c r="L15" s="87"/>
      <c r="M15" s="87"/>
      <c r="N15" s="64"/>
      <c r="O15" s="64"/>
      <c r="P15" s="64"/>
      <c r="Q15" s="64"/>
      <c r="R15" s="64"/>
      <c r="S15" s="64"/>
    </row>
    <row r="16" spans="1:19" s="3" customFormat="1" ht="14.1" customHeight="1" x14ac:dyDescent="0.2">
      <c r="A16" s="42" t="s">
        <v>71</v>
      </c>
      <c r="B16" s="32" t="s">
        <v>43</v>
      </c>
      <c r="C16" s="30" t="s">
        <v>2</v>
      </c>
      <c r="D16" s="18"/>
      <c r="E16" s="9"/>
      <c r="F16" s="24"/>
      <c r="G16" s="18"/>
      <c r="H16" s="19" t="s">
        <v>73</v>
      </c>
      <c r="I16" s="36">
        <v>222.20999999999998</v>
      </c>
      <c r="J16" s="85"/>
      <c r="K16" s="88" t="s">
        <v>93</v>
      </c>
      <c r="L16" s="87"/>
      <c r="M16" s="87"/>
      <c r="N16" s="64"/>
      <c r="O16" s="64"/>
      <c r="P16" s="64"/>
      <c r="Q16" s="64"/>
      <c r="R16" s="64"/>
      <c r="S16" s="64"/>
    </row>
    <row r="17" spans="1:19" s="3" customFormat="1" ht="14.1" customHeight="1" x14ac:dyDescent="0.2">
      <c r="A17" s="42" t="s">
        <v>9</v>
      </c>
      <c r="B17" s="32" t="s">
        <v>86</v>
      </c>
      <c r="C17" s="30" t="s">
        <v>3</v>
      </c>
      <c r="D17" s="18"/>
      <c r="E17" s="9"/>
      <c r="F17" s="24"/>
      <c r="G17" s="18"/>
      <c r="H17" s="19" t="s">
        <v>73</v>
      </c>
      <c r="I17" s="36">
        <v>11300</v>
      </c>
      <c r="J17" s="85"/>
      <c r="K17" s="95" t="s">
        <v>109</v>
      </c>
      <c r="L17" s="87"/>
      <c r="M17" s="87"/>
      <c r="N17" s="64"/>
      <c r="O17" s="64"/>
      <c r="P17" s="64"/>
      <c r="Q17" s="64"/>
      <c r="R17" s="64"/>
      <c r="S17" s="64"/>
    </row>
    <row r="18" spans="1:19" s="3" customFormat="1" ht="14.1" customHeight="1" x14ac:dyDescent="0.2">
      <c r="A18" s="42" t="s">
        <v>51</v>
      </c>
      <c r="B18" s="32" t="s">
        <v>43</v>
      </c>
      <c r="C18" s="30" t="s">
        <v>3</v>
      </c>
      <c r="D18" s="18"/>
      <c r="E18" s="9"/>
      <c r="F18" s="24"/>
      <c r="G18" s="18"/>
      <c r="H18" s="19" t="s">
        <v>73</v>
      </c>
      <c r="I18" s="36">
        <v>104</v>
      </c>
      <c r="J18" s="85"/>
      <c r="K18" s="88" t="s">
        <v>92</v>
      </c>
      <c r="L18" s="87"/>
      <c r="M18" s="87"/>
      <c r="N18" s="64"/>
      <c r="O18" s="64"/>
      <c r="P18" s="64"/>
      <c r="Q18" s="64"/>
      <c r="R18" s="64"/>
      <c r="S18" s="64"/>
    </row>
    <row r="19" spans="1:19" s="3" customFormat="1" ht="14.1" customHeight="1" x14ac:dyDescent="0.2">
      <c r="A19" s="42" t="s">
        <v>96</v>
      </c>
      <c r="B19" s="32" t="s">
        <v>86</v>
      </c>
      <c r="C19" s="30" t="s">
        <v>2</v>
      </c>
      <c r="D19" s="18"/>
      <c r="E19" s="9"/>
      <c r="F19" s="24"/>
      <c r="G19" s="18"/>
      <c r="H19" s="19" t="s">
        <v>73</v>
      </c>
      <c r="I19" s="36">
        <v>1200</v>
      </c>
      <c r="J19" s="85"/>
      <c r="K19" s="88" t="s">
        <v>140</v>
      </c>
      <c r="L19" s="87"/>
      <c r="M19" s="87"/>
      <c r="N19" s="64"/>
      <c r="O19" s="64"/>
      <c r="P19" s="64"/>
      <c r="Q19" s="64"/>
      <c r="R19" s="64"/>
      <c r="S19" s="64"/>
    </row>
    <row r="20" spans="1:19" s="3" customFormat="1" ht="14.1" customHeight="1" x14ac:dyDescent="0.2">
      <c r="A20" s="42" t="s">
        <v>0</v>
      </c>
      <c r="B20" s="32" t="s">
        <v>43</v>
      </c>
      <c r="C20" s="30" t="s">
        <v>2</v>
      </c>
      <c r="D20" s="18"/>
      <c r="E20" s="9"/>
      <c r="F20" s="24"/>
      <c r="G20" s="18"/>
      <c r="H20" s="19" t="s">
        <v>73</v>
      </c>
      <c r="I20" s="36">
        <v>1360</v>
      </c>
      <c r="J20" s="85"/>
      <c r="K20" s="95" t="s">
        <v>100</v>
      </c>
      <c r="L20" s="87"/>
      <c r="M20" s="87"/>
      <c r="N20" s="64"/>
      <c r="O20" s="64"/>
      <c r="P20" s="64"/>
      <c r="Q20" s="64"/>
      <c r="R20" s="64"/>
      <c r="S20" s="64"/>
    </row>
    <row r="21" spans="1:19" s="3" customFormat="1" ht="14.1" customHeight="1" x14ac:dyDescent="0.2">
      <c r="A21" s="42" t="s">
        <v>28</v>
      </c>
      <c r="B21" s="32" t="s">
        <v>111</v>
      </c>
      <c r="C21" s="30" t="s">
        <v>3</v>
      </c>
      <c r="D21" s="18"/>
      <c r="E21" s="9"/>
      <c r="F21" s="24"/>
      <c r="G21" s="18"/>
      <c r="H21" s="19" t="s">
        <v>73</v>
      </c>
      <c r="I21" s="36">
        <v>0.25</v>
      </c>
      <c r="J21" s="85"/>
      <c r="K21" s="88" t="s">
        <v>139</v>
      </c>
      <c r="L21" s="87"/>
      <c r="M21" s="87"/>
      <c r="N21" s="64"/>
      <c r="O21" s="64"/>
      <c r="P21" s="64"/>
      <c r="Q21" s="64"/>
      <c r="R21" s="64"/>
      <c r="S21" s="64"/>
    </row>
    <row r="22" spans="1:19" s="3" customFormat="1" ht="14.1" customHeight="1" x14ac:dyDescent="0.2">
      <c r="A22" s="42" t="s">
        <v>29</v>
      </c>
      <c r="B22" s="32" t="s">
        <v>111</v>
      </c>
      <c r="C22" s="30" t="s">
        <v>3</v>
      </c>
      <c r="D22" s="18" t="s">
        <v>73</v>
      </c>
      <c r="E22" s="9"/>
      <c r="F22" s="24"/>
      <c r="G22" s="18"/>
      <c r="H22" s="19"/>
      <c r="I22" s="36">
        <v>340.2</v>
      </c>
      <c r="J22" s="85"/>
      <c r="K22" s="96" t="s">
        <v>152</v>
      </c>
      <c r="L22" s="87"/>
      <c r="M22" s="87"/>
      <c r="N22" s="64"/>
      <c r="O22" s="64"/>
      <c r="P22" s="64"/>
      <c r="Q22" s="64"/>
      <c r="R22" s="64"/>
      <c r="S22" s="64"/>
    </row>
    <row r="23" spans="1:19" s="3" customFormat="1" ht="14.1" customHeight="1" x14ac:dyDescent="0.2">
      <c r="A23" s="42" t="s">
        <v>4</v>
      </c>
      <c r="B23" s="32" t="s">
        <v>43</v>
      </c>
      <c r="C23" s="30" t="s">
        <v>2</v>
      </c>
      <c r="D23" s="18"/>
      <c r="E23" s="9"/>
      <c r="F23" s="24"/>
      <c r="G23" s="18"/>
      <c r="H23" s="19" t="s">
        <v>73</v>
      </c>
      <c r="I23" s="36">
        <v>250</v>
      </c>
      <c r="J23" s="85"/>
      <c r="L23" s="87"/>
      <c r="M23" s="87"/>
      <c r="N23" s="64"/>
      <c r="O23" s="64"/>
      <c r="P23" s="64"/>
      <c r="Q23" s="64"/>
      <c r="R23" s="64"/>
      <c r="S23" s="64"/>
    </row>
    <row r="24" spans="1:19" s="3" customFormat="1" ht="14.1" customHeight="1" x14ac:dyDescent="0.2">
      <c r="A24" s="42" t="s">
        <v>38</v>
      </c>
      <c r="B24" s="32" t="s">
        <v>43</v>
      </c>
      <c r="C24" s="30" t="s">
        <v>3</v>
      </c>
      <c r="D24" s="18"/>
      <c r="E24" s="9"/>
      <c r="F24" s="24"/>
      <c r="G24" s="18"/>
      <c r="H24" s="19" t="s">
        <v>73</v>
      </c>
      <c r="I24" s="36">
        <v>1350</v>
      </c>
      <c r="J24" s="85"/>
      <c r="K24" s="87"/>
      <c r="L24" s="87"/>
      <c r="M24" s="87"/>
      <c r="N24" s="64"/>
      <c r="O24" s="64"/>
      <c r="P24" s="64"/>
      <c r="Q24" s="64"/>
      <c r="R24" s="64"/>
      <c r="S24" s="64"/>
    </row>
    <row r="25" spans="1:19" s="3" customFormat="1" ht="14.1" customHeight="1" x14ac:dyDescent="0.2">
      <c r="A25" s="42" t="s">
        <v>10</v>
      </c>
      <c r="B25" s="32" t="s">
        <v>85</v>
      </c>
      <c r="C25" s="30" t="s">
        <v>3</v>
      </c>
      <c r="D25" s="18"/>
      <c r="E25" s="9"/>
      <c r="F25" s="24"/>
      <c r="G25" s="18"/>
      <c r="H25" s="19" t="s">
        <v>73</v>
      </c>
      <c r="I25" s="36">
        <v>25890</v>
      </c>
      <c r="J25" s="85"/>
      <c r="K25" s="87"/>
      <c r="L25" s="87"/>
      <c r="M25" s="87"/>
      <c r="N25" s="64"/>
      <c r="O25" s="64"/>
      <c r="P25" s="64"/>
      <c r="Q25" s="64"/>
      <c r="R25" s="64"/>
      <c r="S25" s="64"/>
    </row>
    <row r="26" spans="1:19" s="3" customFormat="1" ht="14.1" customHeight="1" x14ac:dyDescent="0.2">
      <c r="A26" s="42" t="s">
        <v>11</v>
      </c>
      <c r="B26" s="32" t="s">
        <v>111</v>
      </c>
      <c r="C26" s="30" t="s">
        <v>3</v>
      </c>
      <c r="D26" s="18" t="s">
        <v>73</v>
      </c>
      <c r="E26" s="9"/>
      <c r="F26" s="24"/>
      <c r="G26" s="18"/>
      <c r="H26" s="19"/>
      <c r="I26" s="36">
        <v>7.28</v>
      </c>
      <c r="J26" s="85"/>
      <c r="K26" s="87"/>
      <c r="L26" s="97"/>
      <c r="M26" s="87"/>
      <c r="N26" s="64"/>
      <c r="O26" s="64"/>
      <c r="P26" s="64"/>
      <c r="Q26" s="64"/>
      <c r="R26" s="64"/>
      <c r="S26" s="64"/>
    </row>
    <row r="27" spans="1:19" s="3" customFormat="1" ht="14.1" customHeight="1" x14ac:dyDescent="0.2">
      <c r="A27" s="42" t="s">
        <v>52</v>
      </c>
      <c r="B27" s="32" t="s">
        <v>86</v>
      </c>
      <c r="C27" s="30" t="s">
        <v>3</v>
      </c>
      <c r="D27" s="18"/>
      <c r="E27" s="9"/>
      <c r="F27" s="24"/>
      <c r="G27" s="18"/>
      <c r="H27" s="19" t="s">
        <v>73</v>
      </c>
      <c r="I27" s="36">
        <v>1499</v>
      </c>
      <c r="J27" s="85"/>
      <c r="K27" s="87"/>
      <c r="L27" s="98"/>
      <c r="M27" s="87"/>
      <c r="N27" s="174"/>
      <c r="O27" s="175"/>
      <c r="P27" s="175"/>
      <c r="Q27" s="175"/>
      <c r="R27" s="175"/>
      <c r="S27" s="64"/>
    </row>
    <row r="28" spans="1:19" s="3" customFormat="1" ht="14.1" customHeight="1" x14ac:dyDescent="0.2">
      <c r="A28" s="42" t="s">
        <v>63</v>
      </c>
      <c r="B28" s="32" t="s">
        <v>43</v>
      </c>
      <c r="C28" s="30" t="s">
        <v>2</v>
      </c>
      <c r="D28" s="18"/>
      <c r="E28" s="9"/>
      <c r="F28" s="24"/>
      <c r="G28" s="18"/>
      <c r="H28" s="19" t="s">
        <v>73</v>
      </c>
      <c r="I28" s="36">
        <v>2111.5</v>
      </c>
      <c r="J28" s="85"/>
      <c r="K28" s="87"/>
      <c r="L28" s="87"/>
      <c r="M28" s="87"/>
      <c r="N28" s="64"/>
      <c r="O28" s="64"/>
      <c r="P28" s="64"/>
      <c r="Q28" s="64"/>
      <c r="R28" s="64"/>
      <c r="S28" s="64"/>
    </row>
    <row r="29" spans="1:19" s="3" customFormat="1" ht="14.1" customHeight="1" x14ac:dyDescent="0.2">
      <c r="A29" s="42" t="s">
        <v>39</v>
      </c>
      <c r="B29" s="32" t="s">
        <v>43</v>
      </c>
      <c r="C29" s="30" t="s">
        <v>3</v>
      </c>
      <c r="D29" s="18"/>
      <c r="E29" s="9"/>
      <c r="F29" s="24"/>
      <c r="G29" s="18" t="s">
        <v>73</v>
      </c>
      <c r="H29" s="19"/>
      <c r="I29" s="36">
        <v>55351</v>
      </c>
      <c r="J29" s="85"/>
      <c r="K29" s="87"/>
      <c r="L29" s="87"/>
      <c r="M29" s="87"/>
      <c r="N29" s="64"/>
      <c r="O29" s="64"/>
      <c r="P29" s="64"/>
      <c r="Q29" s="64"/>
      <c r="R29" s="64"/>
      <c r="S29" s="64"/>
    </row>
    <row r="30" spans="1:19" s="46" customFormat="1" ht="14.1" customHeight="1" x14ac:dyDescent="0.2">
      <c r="A30" s="42" t="s">
        <v>67</v>
      </c>
      <c r="B30" s="32" t="s">
        <v>43</v>
      </c>
      <c r="C30" s="30" t="s">
        <v>2</v>
      </c>
      <c r="D30" s="56"/>
      <c r="E30" s="57"/>
      <c r="F30" s="58"/>
      <c r="G30" s="56"/>
      <c r="H30" s="59" t="s">
        <v>73</v>
      </c>
      <c r="I30" s="36">
        <v>3975</v>
      </c>
      <c r="J30" s="92"/>
      <c r="K30" s="94"/>
      <c r="L30" s="94"/>
      <c r="M30" s="94"/>
      <c r="N30" s="64"/>
      <c r="O30" s="64"/>
      <c r="P30" s="64"/>
      <c r="Q30" s="64"/>
      <c r="R30" s="64"/>
      <c r="S30" s="64"/>
    </row>
    <row r="31" spans="1:19" s="46" customFormat="1" ht="14.1" customHeight="1" x14ac:dyDescent="0.2">
      <c r="A31" s="42" t="s">
        <v>40</v>
      </c>
      <c r="B31" s="32" t="s">
        <v>111</v>
      </c>
      <c r="C31" s="30" t="s">
        <v>3</v>
      </c>
      <c r="D31" s="56"/>
      <c r="E31" s="57" t="s">
        <v>73</v>
      </c>
      <c r="F31" s="58"/>
      <c r="G31" s="56"/>
      <c r="H31" s="59"/>
      <c r="I31" s="36">
        <v>18780</v>
      </c>
      <c r="J31" s="92"/>
      <c r="K31" s="94"/>
      <c r="L31" s="94"/>
      <c r="M31" s="94"/>
      <c r="N31" s="64"/>
      <c r="O31" s="64"/>
      <c r="P31" s="64"/>
      <c r="Q31" s="64"/>
      <c r="R31" s="64"/>
      <c r="S31" s="64"/>
    </row>
    <row r="32" spans="1:19" s="46" customFormat="1" ht="14.1" customHeight="1" x14ac:dyDescent="0.2">
      <c r="A32" s="42" t="s">
        <v>41</v>
      </c>
      <c r="B32" s="32" t="s">
        <v>86</v>
      </c>
      <c r="C32" s="30" t="s">
        <v>3</v>
      </c>
      <c r="D32" s="56"/>
      <c r="E32" s="57"/>
      <c r="F32" s="58"/>
      <c r="G32" s="56"/>
      <c r="H32" s="59" t="s">
        <v>73</v>
      </c>
      <c r="I32" s="36">
        <v>13924</v>
      </c>
      <c r="J32" s="92"/>
      <c r="K32" s="94"/>
      <c r="L32" s="94"/>
      <c r="M32" s="94"/>
      <c r="N32" s="64"/>
      <c r="O32" s="64"/>
      <c r="P32" s="64"/>
      <c r="Q32" s="64"/>
      <c r="R32" s="64"/>
      <c r="S32" s="64"/>
    </row>
    <row r="33" spans="1:19" s="46" customFormat="1" ht="14.1" customHeight="1" x14ac:dyDescent="0.2">
      <c r="A33" s="42" t="s">
        <v>42</v>
      </c>
      <c r="B33" s="32" t="s">
        <v>111</v>
      </c>
      <c r="C33" s="30" t="s">
        <v>3</v>
      </c>
      <c r="D33" s="56" t="s">
        <v>73</v>
      </c>
      <c r="E33" s="57"/>
      <c r="F33" s="58"/>
      <c r="G33" s="56"/>
      <c r="H33" s="59"/>
      <c r="I33" s="36">
        <v>45285</v>
      </c>
      <c r="J33" s="92"/>
      <c r="K33" s="94"/>
      <c r="L33" s="94"/>
      <c r="M33" s="94"/>
      <c r="N33" s="64"/>
      <c r="O33" s="64"/>
      <c r="P33" s="64"/>
      <c r="Q33" s="64"/>
      <c r="R33" s="64"/>
      <c r="S33" s="64"/>
    </row>
    <row r="34" spans="1:19" s="46" customFormat="1" ht="14.1" customHeight="1" x14ac:dyDescent="0.2">
      <c r="A34" s="42" t="s">
        <v>153</v>
      </c>
      <c r="B34" s="32" t="s">
        <v>43</v>
      </c>
      <c r="C34" s="30" t="s">
        <v>2</v>
      </c>
      <c r="D34" s="56"/>
      <c r="E34" s="57"/>
      <c r="F34" s="58"/>
      <c r="G34" s="56"/>
      <c r="H34" s="59" t="s">
        <v>73</v>
      </c>
      <c r="I34" s="36">
        <v>127400</v>
      </c>
      <c r="J34" s="92"/>
      <c r="K34" s="94"/>
      <c r="L34" s="94"/>
      <c r="M34" s="94"/>
      <c r="N34" s="64"/>
      <c r="O34" s="64"/>
      <c r="P34" s="64"/>
      <c r="Q34" s="64"/>
      <c r="R34" s="64"/>
      <c r="S34" s="64"/>
    </row>
    <row r="35" spans="1:19" s="46" customFormat="1" ht="14.1" customHeight="1" x14ac:dyDescent="0.2">
      <c r="A35" s="42" t="s">
        <v>12</v>
      </c>
      <c r="B35" s="33" t="s">
        <v>43</v>
      </c>
      <c r="C35" s="27" t="s">
        <v>3</v>
      </c>
      <c r="D35" s="14"/>
      <c r="E35" s="11"/>
      <c r="F35" s="23" t="s">
        <v>73</v>
      </c>
      <c r="G35" s="14"/>
      <c r="H35" s="15"/>
      <c r="I35" s="36">
        <v>1854</v>
      </c>
      <c r="J35" s="92"/>
      <c r="K35" s="94"/>
      <c r="L35" s="94"/>
      <c r="M35" s="94"/>
      <c r="N35" s="64"/>
      <c r="O35" s="64"/>
      <c r="P35" s="64"/>
      <c r="Q35" s="64"/>
      <c r="R35" s="64"/>
      <c r="S35" s="64"/>
    </row>
    <row r="36" spans="1:19" s="46" customFormat="1" ht="14.1" customHeight="1" x14ac:dyDescent="0.2">
      <c r="A36" s="43" t="s">
        <v>75</v>
      </c>
      <c r="B36" s="33" t="s">
        <v>85</v>
      </c>
      <c r="C36" s="27" t="s">
        <v>2</v>
      </c>
      <c r="D36" s="14"/>
      <c r="E36" s="11"/>
      <c r="F36" s="23"/>
      <c r="G36" s="14"/>
      <c r="H36" s="15" t="s">
        <v>73</v>
      </c>
      <c r="I36" s="37">
        <v>9.8071999999999999</v>
      </c>
      <c r="J36" s="92"/>
      <c r="K36" s="94"/>
      <c r="L36" s="94"/>
      <c r="M36" s="94"/>
      <c r="N36" s="64"/>
      <c r="O36" s="64"/>
      <c r="P36" s="64"/>
      <c r="Q36" s="64"/>
      <c r="R36" s="64"/>
      <c r="S36" s="64"/>
    </row>
    <row r="37" spans="1:19" s="46" customFormat="1" ht="14.1" customHeight="1" x14ac:dyDescent="0.2">
      <c r="A37" s="43" t="s">
        <v>97</v>
      </c>
      <c r="B37" s="33" t="s">
        <v>43</v>
      </c>
      <c r="C37" s="27" t="s">
        <v>3</v>
      </c>
      <c r="D37" s="14"/>
      <c r="E37" s="11"/>
      <c r="F37" s="23"/>
      <c r="G37" s="14" t="s">
        <v>73</v>
      </c>
      <c r="H37" s="15"/>
      <c r="I37" s="37">
        <v>229000</v>
      </c>
      <c r="J37" s="92"/>
      <c r="K37" s="94"/>
      <c r="L37" s="94"/>
      <c r="M37" s="94"/>
      <c r="N37" s="64"/>
      <c r="O37" s="64"/>
      <c r="P37" s="64"/>
      <c r="Q37" s="64"/>
      <c r="R37" s="64"/>
      <c r="S37" s="64"/>
    </row>
    <row r="38" spans="1:19" s="46" customFormat="1" ht="14.1" customHeight="1" x14ac:dyDescent="0.2">
      <c r="A38" s="42" t="s">
        <v>98</v>
      </c>
      <c r="B38" s="33" t="s">
        <v>43</v>
      </c>
      <c r="C38" s="27" t="s">
        <v>3</v>
      </c>
      <c r="D38" s="14"/>
      <c r="E38" s="11"/>
      <c r="F38" s="23"/>
      <c r="G38" s="14" t="s">
        <v>73</v>
      </c>
      <c r="H38" s="15"/>
      <c r="I38" s="36">
        <v>220700</v>
      </c>
      <c r="J38" s="92"/>
      <c r="K38" s="94"/>
      <c r="L38" s="94"/>
      <c r="M38" s="94"/>
      <c r="N38" s="64"/>
      <c r="O38" s="64"/>
      <c r="P38" s="64"/>
      <c r="Q38" s="64"/>
      <c r="R38" s="64"/>
      <c r="S38" s="64"/>
    </row>
    <row r="39" spans="1:19" s="46" customFormat="1" ht="14.1" customHeight="1" x14ac:dyDescent="0.2">
      <c r="A39" s="42" t="s">
        <v>70</v>
      </c>
      <c r="B39" s="33" t="s">
        <v>43</v>
      </c>
      <c r="C39" s="27" t="s">
        <v>2</v>
      </c>
      <c r="D39" s="14"/>
      <c r="E39" s="11"/>
      <c r="F39" s="23"/>
      <c r="G39" s="14"/>
      <c r="H39" s="15" t="s">
        <v>73</v>
      </c>
      <c r="I39" s="36">
        <v>41.49</v>
      </c>
      <c r="J39" s="92"/>
      <c r="K39" s="94"/>
      <c r="L39" s="94"/>
      <c r="M39" s="94"/>
      <c r="N39" s="64"/>
      <c r="O39" s="64"/>
      <c r="P39" s="64"/>
      <c r="Q39" s="64"/>
      <c r="R39" s="64"/>
      <c r="S39" s="64"/>
    </row>
    <row r="40" spans="1:19" s="46" customFormat="1" ht="14.1" customHeight="1" x14ac:dyDescent="0.2">
      <c r="A40" s="42" t="s">
        <v>53</v>
      </c>
      <c r="B40" s="33" t="s">
        <v>86</v>
      </c>
      <c r="C40" s="27" t="s">
        <v>3</v>
      </c>
      <c r="D40" s="14"/>
      <c r="E40" s="11"/>
      <c r="F40" s="23" t="s">
        <v>73</v>
      </c>
      <c r="G40" s="14"/>
      <c r="H40" s="15"/>
      <c r="I40" s="36">
        <v>7823.7</v>
      </c>
      <c r="J40" s="92"/>
      <c r="K40" s="94"/>
      <c r="L40" s="94"/>
      <c r="M40" s="94"/>
      <c r="N40" s="64"/>
      <c r="O40" s="64"/>
      <c r="P40" s="64"/>
      <c r="Q40" s="64"/>
      <c r="R40" s="64"/>
      <c r="S40" s="64"/>
    </row>
    <row r="41" spans="1:19" s="46" customFormat="1" ht="14.1" customHeight="1" x14ac:dyDescent="0.2">
      <c r="A41" s="43" t="s">
        <v>30</v>
      </c>
      <c r="B41" s="33" t="s">
        <v>86</v>
      </c>
      <c r="C41" s="27" t="s">
        <v>3</v>
      </c>
      <c r="D41" s="14" t="s">
        <v>73</v>
      </c>
      <c r="E41" s="11"/>
      <c r="F41" s="23"/>
      <c r="G41" s="14"/>
      <c r="H41" s="15"/>
      <c r="I41" s="37">
        <v>2.02</v>
      </c>
      <c r="J41" s="92"/>
      <c r="K41" s="94"/>
      <c r="L41" s="94"/>
      <c r="M41" s="94"/>
      <c r="N41" s="64"/>
      <c r="O41" s="64"/>
      <c r="P41" s="64"/>
      <c r="Q41" s="64"/>
      <c r="R41" s="64"/>
      <c r="S41" s="64"/>
    </row>
    <row r="42" spans="1:19" s="46" customFormat="1" ht="14.1" customHeight="1" x14ac:dyDescent="0.2">
      <c r="A42" s="42" t="s">
        <v>110</v>
      </c>
      <c r="B42" s="33" t="s">
        <v>43</v>
      </c>
      <c r="C42" s="27" t="s">
        <v>3</v>
      </c>
      <c r="D42" s="14"/>
      <c r="E42" s="11"/>
      <c r="F42" s="23" t="s">
        <v>73</v>
      </c>
      <c r="G42" s="14"/>
      <c r="H42" s="15"/>
      <c r="I42" s="36">
        <v>3284</v>
      </c>
      <c r="J42" s="92"/>
      <c r="K42" s="94"/>
      <c r="L42" s="94"/>
      <c r="M42" s="94"/>
      <c r="N42" s="64"/>
      <c r="O42" s="64"/>
      <c r="P42" s="64"/>
      <c r="Q42" s="64"/>
      <c r="R42" s="64"/>
      <c r="S42" s="64"/>
    </row>
    <row r="43" spans="1:19" s="46" customFormat="1" ht="14.1" customHeight="1" x14ac:dyDescent="0.2">
      <c r="A43" s="43" t="s">
        <v>31</v>
      </c>
      <c r="B43" s="32" t="s">
        <v>107</v>
      </c>
      <c r="C43" s="27" t="s">
        <v>3</v>
      </c>
      <c r="D43" s="14"/>
      <c r="E43" s="11"/>
      <c r="F43" s="23"/>
      <c r="G43" s="14"/>
      <c r="H43" s="15" t="s">
        <v>73</v>
      </c>
      <c r="I43" s="37">
        <v>0.4</v>
      </c>
      <c r="J43" s="92"/>
      <c r="K43" s="94"/>
      <c r="L43" s="94"/>
      <c r="M43" s="94"/>
      <c r="N43" s="64"/>
      <c r="O43" s="64"/>
      <c r="P43" s="64"/>
      <c r="Q43" s="64"/>
      <c r="R43" s="64"/>
      <c r="S43" s="64"/>
    </row>
    <row r="44" spans="1:19" s="46" customFormat="1" ht="14.1" customHeight="1" x14ac:dyDescent="0.2">
      <c r="A44" s="43" t="s">
        <v>13</v>
      </c>
      <c r="B44" s="32" t="s">
        <v>111</v>
      </c>
      <c r="C44" s="27" t="s">
        <v>3</v>
      </c>
      <c r="D44" s="14"/>
      <c r="E44" s="11"/>
      <c r="F44" s="23"/>
      <c r="G44" s="14"/>
      <c r="H44" s="15" t="s">
        <v>73</v>
      </c>
      <c r="I44" s="37">
        <v>405</v>
      </c>
      <c r="J44" s="92"/>
      <c r="K44" s="92"/>
      <c r="L44" s="94"/>
      <c r="M44" s="94"/>
      <c r="N44" s="64"/>
      <c r="O44" s="64"/>
      <c r="P44" s="64"/>
      <c r="Q44" s="64"/>
      <c r="R44" s="64"/>
      <c r="S44" s="64"/>
    </row>
    <row r="45" spans="1:19" s="46" customFormat="1" ht="14.1" customHeight="1" x14ac:dyDescent="0.2">
      <c r="A45" s="42" t="s">
        <v>54</v>
      </c>
      <c r="B45" s="33" t="s">
        <v>43</v>
      </c>
      <c r="C45" s="27" t="s">
        <v>3</v>
      </c>
      <c r="D45" s="14"/>
      <c r="E45" s="11"/>
      <c r="F45" s="23"/>
      <c r="G45" s="14"/>
      <c r="H45" s="15" t="s">
        <v>73</v>
      </c>
      <c r="I45" s="36">
        <v>250</v>
      </c>
      <c r="J45" s="92"/>
      <c r="K45" s="92"/>
      <c r="L45" s="94"/>
      <c r="M45" s="94"/>
      <c r="N45" s="64"/>
      <c r="O45" s="64"/>
      <c r="P45" s="64"/>
      <c r="Q45" s="64"/>
      <c r="R45" s="64"/>
      <c r="S45" s="64"/>
    </row>
    <row r="46" spans="1:19" s="46" customFormat="1" ht="14.1" customHeight="1" x14ac:dyDescent="0.2">
      <c r="A46" s="42" t="s">
        <v>24</v>
      </c>
      <c r="B46" s="33" t="s">
        <v>43</v>
      </c>
      <c r="C46" s="27" t="s">
        <v>3</v>
      </c>
      <c r="D46" s="14"/>
      <c r="E46" s="11"/>
      <c r="F46" s="23"/>
      <c r="G46" s="14"/>
      <c r="H46" s="15" t="s">
        <v>73</v>
      </c>
      <c r="I46" s="36">
        <v>1605</v>
      </c>
      <c r="J46" s="92"/>
      <c r="K46" s="92"/>
      <c r="L46" s="94"/>
      <c r="M46" s="94"/>
      <c r="N46" s="64"/>
      <c r="O46" s="64"/>
      <c r="P46" s="64"/>
      <c r="Q46" s="64"/>
      <c r="R46" s="64"/>
      <c r="S46" s="64"/>
    </row>
    <row r="47" spans="1:19" s="46" customFormat="1" ht="14.1" customHeight="1" x14ac:dyDescent="0.2">
      <c r="A47" s="42" t="s">
        <v>55</v>
      </c>
      <c r="B47" s="33" t="s">
        <v>43</v>
      </c>
      <c r="C47" s="27" t="s">
        <v>3</v>
      </c>
      <c r="D47" s="14"/>
      <c r="E47" s="11"/>
      <c r="F47" s="23"/>
      <c r="G47" s="14"/>
      <c r="H47" s="15" t="s">
        <v>73</v>
      </c>
      <c r="I47" s="36">
        <v>285.83</v>
      </c>
      <c r="J47" s="92"/>
      <c r="K47" s="92"/>
      <c r="L47" s="94"/>
      <c r="M47" s="94"/>
      <c r="N47" s="64"/>
      <c r="O47" s="64"/>
      <c r="P47" s="64"/>
      <c r="Q47" s="64"/>
      <c r="R47" s="64"/>
      <c r="S47" s="64"/>
    </row>
    <row r="48" spans="1:19" s="46" customFormat="1" ht="14.1" customHeight="1" x14ac:dyDescent="0.2">
      <c r="A48" s="43" t="s">
        <v>14</v>
      </c>
      <c r="B48" s="32" t="s">
        <v>111</v>
      </c>
      <c r="C48" s="27" t="s">
        <v>3</v>
      </c>
      <c r="D48" s="14"/>
      <c r="E48" s="11"/>
      <c r="F48" s="23"/>
      <c r="G48" s="14"/>
      <c r="H48" s="15" t="s">
        <v>73</v>
      </c>
      <c r="I48" s="37">
        <v>129</v>
      </c>
      <c r="J48" s="92"/>
      <c r="K48" s="92"/>
      <c r="L48" s="94"/>
      <c r="M48" s="94"/>
      <c r="N48" s="64"/>
      <c r="O48" s="64"/>
      <c r="P48" s="64"/>
      <c r="Q48" s="64"/>
      <c r="R48" s="64"/>
      <c r="S48" s="64"/>
    </row>
    <row r="49" spans="1:19" s="108" customFormat="1" ht="12.75" x14ac:dyDescent="0.2">
      <c r="A49" s="99" t="s">
        <v>154</v>
      </c>
      <c r="B49" s="28" t="s">
        <v>85</v>
      </c>
      <c r="C49" s="29" t="s">
        <v>79</v>
      </c>
      <c r="D49" s="100" t="s">
        <v>73</v>
      </c>
      <c r="E49" s="101"/>
      <c r="F49" s="102"/>
      <c r="G49" s="103"/>
      <c r="H49" s="102"/>
      <c r="I49" s="104">
        <v>127816</v>
      </c>
      <c r="J49" s="105"/>
      <c r="K49" s="105"/>
      <c r="L49" s="106"/>
      <c r="M49" s="106"/>
      <c r="N49" s="107"/>
      <c r="O49" s="107"/>
      <c r="P49" s="107"/>
      <c r="Q49" s="107"/>
      <c r="R49" s="107"/>
      <c r="S49" s="107"/>
    </row>
    <row r="50" spans="1:19" s="3" customFormat="1" ht="14.1" customHeight="1" x14ac:dyDescent="0.2">
      <c r="A50" s="43" t="s">
        <v>32</v>
      </c>
      <c r="B50" s="32" t="s">
        <v>85</v>
      </c>
      <c r="C50" s="27" t="s">
        <v>3</v>
      </c>
      <c r="D50" s="12"/>
      <c r="E50" s="8"/>
      <c r="F50" s="22"/>
      <c r="G50" s="12"/>
      <c r="H50" s="13" t="s">
        <v>73</v>
      </c>
      <c r="I50" s="37">
        <v>0.47</v>
      </c>
      <c r="J50" s="85"/>
      <c r="K50" s="85"/>
      <c r="L50" s="87"/>
      <c r="M50" s="87"/>
      <c r="N50" s="64"/>
      <c r="O50" s="64"/>
      <c r="P50" s="64"/>
      <c r="Q50" s="64"/>
      <c r="R50" s="64"/>
      <c r="S50" s="64"/>
    </row>
    <row r="51" spans="1:19" s="3" customFormat="1" ht="14.1" customHeight="1" x14ac:dyDescent="0.2">
      <c r="A51" s="43" t="s">
        <v>33</v>
      </c>
      <c r="B51" s="32" t="s">
        <v>107</v>
      </c>
      <c r="C51" s="27" t="s">
        <v>3</v>
      </c>
      <c r="D51" s="12"/>
      <c r="E51" s="8"/>
      <c r="F51" s="22"/>
      <c r="G51" s="12"/>
      <c r="H51" s="13" t="s">
        <v>73</v>
      </c>
      <c r="I51" s="37">
        <v>0.3</v>
      </c>
      <c r="J51" s="85"/>
      <c r="K51" s="85"/>
      <c r="L51" s="87"/>
      <c r="M51" s="87"/>
      <c r="N51" s="64"/>
      <c r="O51" s="64"/>
      <c r="P51" s="64"/>
      <c r="Q51" s="64"/>
      <c r="R51" s="64"/>
      <c r="S51" s="64"/>
    </row>
    <row r="52" spans="1:19" s="3" customFormat="1" ht="14.1" customHeight="1" x14ac:dyDescent="0.2">
      <c r="A52" s="43" t="s">
        <v>44</v>
      </c>
      <c r="B52" s="33" t="s">
        <v>86</v>
      </c>
      <c r="C52" s="27" t="s">
        <v>3</v>
      </c>
      <c r="D52" s="12" t="s">
        <v>73</v>
      </c>
      <c r="E52" s="8"/>
      <c r="F52" s="22"/>
      <c r="G52" s="12"/>
      <c r="H52" s="13"/>
      <c r="I52" s="37">
        <v>1300083.9099999999</v>
      </c>
      <c r="J52" s="85"/>
      <c r="K52" s="85"/>
      <c r="L52" s="87"/>
      <c r="M52" s="87"/>
      <c r="N52" s="64"/>
      <c r="O52" s="64"/>
      <c r="P52" s="64"/>
      <c r="Q52" s="64"/>
      <c r="R52" s="64"/>
      <c r="S52" s="64"/>
    </row>
    <row r="53" spans="1:19" s="3" customFormat="1" ht="14.1" customHeight="1" x14ac:dyDescent="0.2">
      <c r="A53" s="43" t="s">
        <v>15</v>
      </c>
      <c r="B53" s="33" t="s">
        <v>85</v>
      </c>
      <c r="C53" s="27" t="s">
        <v>3</v>
      </c>
      <c r="D53" s="12" t="s">
        <v>73</v>
      </c>
      <c r="E53" s="8"/>
      <c r="F53" s="22"/>
      <c r="G53" s="12"/>
      <c r="H53" s="13"/>
      <c r="I53" s="37">
        <v>1775</v>
      </c>
      <c r="J53" s="85"/>
      <c r="K53" s="85"/>
      <c r="L53" s="87"/>
      <c r="M53" s="87"/>
      <c r="N53" s="64"/>
      <c r="O53" s="64"/>
      <c r="P53" s="64"/>
      <c r="Q53" s="64"/>
      <c r="R53" s="64"/>
      <c r="S53" s="64"/>
    </row>
    <row r="54" spans="1:19" s="3" customFormat="1" ht="14.1" customHeight="1" x14ac:dyDescent="0.2">
      <c r="A54" s="43" t="s">
        <v>155</v>
      </c>
      <c r="B54" s="33" t="s">
        <v>86</v>
      </c>
      <c r="C54" s="27" t="s">
        <v>79</v>
      </c>
      <c r="D54" s="12"/>
      <c r="E54" s="8"/>
      <c r="F54" s="22"/>
      <c r="G54" s="12"/>
      <c r="H54" s="13" t="s">
        <v>73</v>
      </c>
      <c r="I54" s="37">
        <v>277966.89999999997</v>
      </c>
      <c r="J54" s="85"/>
      <c r="K54" s="85"/>
      <c r="L54" s="87"/>
      <c r="M54" s="87"/>
      <c r="N54" s="64"/>
      <c r="O54" s="109"/>
      <c r="P54" s="109"/>
      <c r="Q54" s="64"/>
      <c r="R54" s="64"/>
      <c r="S54" s="64"/>
    </row>
    <row r="55" spans="1:19" s="3" customFormat="1" ht="14.1" customHeight="1" x14ac:dyDescent="0.2">
      <c r="A55" s="43" t="s">
        <v>16</v>
      </c>
      <c r="B55" s="33" t="s">
        <v>86</v>
      </c>
      <c r="C55" s="27" t="s">
        <v>3</v>
      </c>
      <c r="D55" s="12"/>
      <c r="E55" s="8"/>
      <c r="F55" s="22"/>
      <c r="G55" s="12"/>
      <c r="H55" s="13" t="s">
        <v>73</v>
      </c>
      <c r="I55" s="37">
        <v>423</v>
      </c>
      <c r="J55" s="85"/>
      <c r="K55" s="85"/>
      <c r="L55" s="87"/>
      <c r="M55" s="87"/>
      <c r="N55" s="64"/>
      <c r="O55" s="64"/>
      <c r="P55" s="64"/>
      <c r="Q55" s="64"/>
      <c r="R55" s="64"/>
      <c r="S55" s="64"/>
    </row>
    <row r="56" spans="1:19" s="3" customFormat="1" ht="14.1" customHeight="1" x14ac:dyDescent="0.2">
      <c r="A56" s="42" t="s">
        <v>17</v>
      </c>
      <c r="B56" s="33" t="s">
        <v>43</v>
      </c>
      <c r="C56" s="27" t="s">
        <v>2</v>
      </c>
      <c r="D56" s="12"/>
      <c r="E56" s="8"/>
      <c r="F56" s="22"/>
      <c r="G56" s="12"/>
      <c r="H56" s="13" t="s">
        <v>73</v>
      </c>
      <c r="I56" s="36">
        <v>125</v>
      </c>
      <c r="J56" s="85"/>
      <c r="K56" s="85"/>
      <c r="L56" s="85"/>
      <c r="M56" s="87"/>
      <c r="N56" s="64"/>
      <c r="O56" s="64"/>
      <c r="P56" s="64"/>
      <c r="Q56" s="64"/>
      <c r="R56" s="64"/>
      <c r="S56" s="64"/>
    </row>
    <row r="57" spans="1:19" s="3" customFormat="1" ht="14.1" customHeight="1" x14ac:dyDescent="0.2">
      <c r="A57" s="43" t="s">
        <v>18</v>
      </c>
      <c r="B57" s="32" t="s">
        <v>111</v>
      </c>
      <c r="C57" s="27" t="s">
        <v>3</v>
      </c>
      <c r="D57" s="12"/>
      <c r="E57" s="8" t="s">
        <v>73</v>
      </c>
      <c r="F57" s="22"/>
      <c r="G57" s="12"/>
      <c r="H57" s="13"/>
      <c r="I57" s="37">
        <v>629.1</v>
      </c>
      <c r="J57" s="85"/>
      <c r="K57" s="85"/>
      <c r="L57" s="85"/>
      <c r="M57" s="87"/>
      <c r="N57" s="64"/>
      <c r="O57" s="64"/>
      <c r="P57" s="64"/>
      <c r="Q57" s="64"/>
      <c r="R57" s="64"/>
      <c r="S57" s="64"/>
    </row>
    <row r="58" spans="1:19" s="3" customFormat="1" ht="14.1" customHeight="1" x14ac:dyDescent="0.2">
      <c r="A58" s="42" t="s">
        <v>56</v>
      </c>
      <c r="B58" s="33" t="s">
        <v>43</v>
      </c>
      <c r="C58" s="27" t="s">
        <v>3</v>
      </c>
      <c r="D58" s="12"/>
      <c r="E58" s="8"/>
      <c r="F58" s="22"/>
      <c r="G58" s="12"/>
      <c r="H58" s="13" t="s">
        <v>73</v>
      </c>
      <c r="I58" s="36">
        <v>131.76</v>
      </c>
      <c r="J58" s="85"/>
      <c r="K58" s="85"/>
      <c r="L58" s="65"/>
      <c r="M58" s="87"/>
      <c r="N58" s="64"/>
      <c r="O58" s="64"/>
      <c r="P58" s="65"/>
      <c r="Q58" s="64"/>
      <c r="R58" s="64"/>
      <c r="S58" s="64"/>
    </row>
    <row r="59" spans="1:19" s="3" customFormat="1" ht="14.1" customHeight="1" x14ac:dyDescent="0.2">
      <c r="A59" s="43" t="s">
        <v>50</v>
      </c>
      <c r="B59" s="33" t="s">
        <v>86</v>
      </c>
      <c r="C59" s="27" t="s">
        <v>3</v>
      </c>
      <c r="D59" s="12"/>
      <c r="E59" s="8"/>
      <c r="F59" s="22"/>
      <c r="G59" s="12"/>
      <c r="H59" s="13" t="s">
        <v>73</v>
      </c>
      <c r="I59" s="37">
        <v>87000</v>
      </c>
      <c r="J59" s="85"/>
      <c r="K59" s="85"/>
      <c r="L59" s="87"/>
      <c r="M59" s="87"/>
      <c r="N59" s="64"/>
      <c r="O59" s="64"/>
      <c r="P59" s="64"/>
      <c r="Q59" s="64"/>
      <c r="R59" s="64"/>
      <c r="S59" s="64"/>
    </row>
    <row r="60" spans="1:19" s="3" customFormat="1" ht="14.1" customHeight="1" x14ac:dyDescent="0.2">
      <c r="A60" s="43" t="s">
        <v>156</v>
      </c>
      <c r="B60" s="33" t="s">
        <v>86</v>
      </c>
      <c r="C60" s="27" t="s">
        <v>79</v>
      </c>
      <c r="D60" s="12"/>
      <c r="E60" s="8"/>
      <c r="F60" s="22"/>
      <c r="G60" s="12"/>
      <c r="H60" s="13" t="s">
        <v>73</v>
      </c>
      <c r="I60" s="37">
        <v>1234560</v>
      </c>
      <c r="J60" s="85"/>
      <c r="K60" s="85"/>
      <c r="L60" s="85"/>
      <c r="M60" s="87"/>
      <c r="N60" s="64"/>
      <c r="O60" s="64"/>
      <c r="P60" s="64"/>
      <c r="Q60" s="64"/>
      <c r="R60" s="64"/>
      <c r="S60" s="64"/>
    </row>
    <row r="61" spans="1:19" s="3" customFormat="1" ht="14.1" customHeight="1" x14ac:dyDescent="0.2">
      <c r="A61" s="42" t="s">
        <v>45</v>
      </c>
      <c r="B61" s="33" t="s">
        <v>43</v>
      </c>
      <c r="C61" s="27" t="s">
        <v>3</v>
      </c>
      <c r="D61" s="12"/>
      <c r="E61" s="8"/>
      <c r="F61" s="22"/>
      <c r="G61" s="12"/>
      <c r="H61" s="13" t="s">
        <v>73</v>
      </c>
      <c r="I61" s="36">
        <v>146063</v>
      </c>
      <c r="J61" s="85"/>
      <c r="K61" s="85"/>
      <c r="L61" s="85"/>
      <c r="M61" s="87"/>
      <c r="N61" s="64"/>
      <c r="O61" s="64"/>
      <c r="P61" s="64"/>
      <c r="Q61" s="64"/>
      <c r="R61" s="64"/>
      <c r="S61" s="64"/>
    </row>
    <row r="62" spans="1:19" s="3" customFormat="1" ht="14.1" customHeight="1" x14ac:dyDescent="0.2">
      <c r="A62" s="43" t="s">
        <v>19</v>
      </c>
      <c r="B62" s="32" t="s">
        <v>111</v>
      </c>
      <c r="C62" s="27" t="s">
        <v>3</v>
      </c>
      <c r="D62" s="12"/>
      <c r="E62" s="8"/>
      <c r="F62" s="22" t="s">
        <v>73</v>
      </c>
      <c r="G62" s="12"/>
      <c r="H62" s="13"/>
      <c r="I62" s="37">
        <v>3042</v>
      </c>
      <c r="J62" s="85"/>
      <c r="K62" s="85"/>
      <c r="L62" s="85"/>
      <c r="M62" s="87"/>
      <c r="N62" s="64"/>
      <c r="O62" s="65"/>
      <c r="P62" s="64"/>
      <c r="Q62" s="64"/>
      <c r="R62" s="64"/>
      <c r="S62" s="64"/>
    </row>
    <row r="63" spans="1:19" s="3" customFormat="1" ht="14.1" customHeight="1" x14ac:dyDescent="0.2">
      <c r="A63" s="42" t="s">
        <v>83</v>
      </c>
      <c r="B63" s="33" t="s">
        <v>43</v>
      </c>
      <c r="C63" s="27" t="s">
        <v>2</v>
      </c>
      <c r="D63" s="12"/>
      <c r="E63" s="8"/>
      <c r="F63" s="22"/>
      <c r="G63" s="12"/>
      <c r="H63" s="13" t="s">
        <v>73</v>
      </c>
      <c r="I63" s="36">
        <v>11650</v>
      </c>
      <c r="J63" s="85"/>
      <c r="K63" s="85"/>
      <c r="L63" s="87"/>
      <c r="M63" s="87"/>
      <c r="N63" s="64"/>
      <c r="O63" s="64"/>
      <c r="P63" s="64"/>
      <c r="Q63" s="64"/>
      <c r="R63" s="64"/>
      <c r="S63" s="64"/>
    </row>
    <row r="64" spans="1:19" s="3" customFormat="1" ht="14.1" customHeight="1" x14ac:dyDescent="0.2">
      <c r="A64" s="42" t="s">
        <v>46</v>
      </c>
      <c r="B64" s="33" t="s">
        <v>43</v>
      </c>
      <c r="C64" s="27" t="s">
        <v>3</v>
      </c>
      <c r="D64" s="12"/>
      <c r="E64" s="8"/>
      <c r="F64" s="22" t="s">
        <v>73</v>
      </c>
      <c r="G64" s="12"/>
      <c r="H64" s="13"/>
      <c r="I64" s="36">
        <v>120452.05</v>
      </c>
      <c r="J64" s="85"/>
      <c r="K64" s="85"/>
      <c r="L64" s="85"/>
      <c r="M64" s="87"/>
      <c r="N64" s="64"/>
      <c r="O64" s="64"/>
      <c r="P64" s="64"/>
      <c r="Q64" s="64"/>
      <c r="R64" s="64"/>
      <c r="S64" s="64"/>
    </row>
    <row r="65" spans="1:19" s="3" customFormat="1" ht="14.1" customHeight="1" x14ac:dyDescent="0.2">
      <c r="A65" s="42" t="s">
        <v>64</v>
      </c>
      <c r="B65" s="33" t="s">
        <v>43</v>
      </c>
      <c r="C65" s="27" t="s">
        <v>3</v>
      </c>
      <c r="D65" s="12"/>
      <c r="E65" s="8"/>
      <c r="F65" s="22" t="s">
        <v>73</v>
      </c>
      <c r="G65" s="12"/>
      <c r="H65" s="13"/>
      <c r="I65" s="36">
        <v>2315</v>
      </c>
      <c r="J65" s="85"/>
      <c r="K65" s="85"/>
      <c r="L65" s="85"/>
      <c r="M65" s="87"/>
      <c r="N65" s="64"/>
      <c r="O65" s="64"/>
      <c r="P65" s="64"/>
      <c r="Q65" s="64"/>
      <c r="R65" s="64"/>
      <c r="S65" s="64"/>
    </row>
    <row r="66" spans="1:19" s="3" customFormat="1" ht="14.1" customHeight="1" x14ac:dyDescent="0.2">
      <c r="A66" s="43" t="s">
        <v>87</v>
      </c>
      <c r="B66" s="32" t="s">
        <v>111</v>
      </c>
      <c r="C66" s="27" t="s">
        <v>3</v>
      </c>
      <c r="D66" s="12" t="s">
        <v>73</v>
      </c>
      <c r="E66" s="8"/>
      <c r="F66" s="22"/>
      <c r="G66" s="12"/>
      <c r="H66" s="13"/>
      <c r="I66" s="37">
        <v>6</v>
      </c>
      <c r="J66" s="85"/>
      <c r="K66" s="85"/>
      <c r="L66" s="85"/>
      <c r="M66" s="87"/>
      <c r="N66" s="64"/>
      <c r="O66" s="64"/>
      <c r="P66" s="64"/>
      <c r="Q66" s="64"/>
      <c r="R66" s="64"/>
      <c r="S66" s="64"/>
    </row>
    <row r="67" spans="1:19" s="3" customFormat="1" ht="14.1" customHeight="1" x14ac:dyDescent="0.2">
      <c r="A67" s="43" t="s">
        <v>20</v>
      </c>
      <c r="B67" s="32" t="s">
        <v>111</v>
      </c>
      <c r="C67" s="27" t="s">
        <v>3</v>
      </c>
      <c r="D67" s="12"/>
      <c r="E67" s="8" t="s">
        <v>73</v>
      </c>
      <c r="F67" s="22"/>
      <c r="G67" s="12"/>
      <c r="H67" s="13"/>
      <c r="I67" s="37">
        <v>10.99</v>
      </c>
      <c r="J67" s="85"/>
      <c r="K67" s="85"/>
      <c r="L67" s="87"/>
      <c r="M67" s="87"/>
      <c r="N67" s="64"/>
      <c r="O67" s="64"/>
      <c r="P67" s="64"/>
      <c r="Q67" s="64"/>
      <c r="R67" s="64"/>
      <c r="S67" s="64"/>
    </row>
    <row r="68" spans="1:19" s="3" customFormat="1" ht="14.1" customHeight="1" x14ac:dyDescent="0.2">
      <c r="A68" s="42" t="s">
        <v>57</v>
      </c>
      <c r="B68" s="32" t="s">
        <v>111</v>
      </c>
      <c r="C68" s="27" t="s">
        <v>3</v>
      </c>
      <c r="D68" s="12" t="s">
        <v>73</v>
      </c>
      <c r="E68" s="8"/>
      <c r="F68" s="22"/>
      <c r="G68" s="12"/>
      <c r="H68" s="13"/>
      <c r="I68" s="36">
        <v>501.6</v>
      </c>
      <c r="J68" s="85"/>
      <c r="K68" s="85"/>
      <c r="L68" s="87"/>
      <c r="M68" s="87"/>
      <c r="N68" s="64"/>
      <c r="O68" s="64"/>
      <c r="P68" s="64"/>
      <c r="Q68" s="64"/>
      <c r="R68" s="64"/>
      <c r="S68" s="64"/>
    </row>
    <row r="69" spans="1:19" s="3" customFormat="1" ht="14.1" customHeight="1" x14ac:dyDescent="0.2">
      <c r="A69" s="43" t="s">
        <v>47</v>
      </c>
      <c r="B69" s="33" t="s">
        <v>86</v>
      </c>
      <c r="C69" s="27" t="s">
        <v>2</v>
      </c>
      <c r="D69" s="12"/>
      <c r="E69" s="8"/>
      <c r="F69" s="22"/>
      <c r="G69" s="12" t="s">
        <v>73</v>
      </c>
      <c r="H69" s="13"/>
      <c r="I69" s="37">
        <v>294342</v>
      </c>
      <c r="J69" s="85"/>
      <c r="K69" s="85"/>
      <c r="L69" s="87"/>
      <c r="M69" s="87"/>
      <c r="N69" s="64"/>
      <c r="O69" s="64"/>
      <c r="P69" s="64"/>
      <c r="Q69" s="64"/>
      <c r="R69" s="64"/>
      <c r="S69" s="64"/>
    </row>
    <row r="70" spans="1:19" s="3" customFormat="1" ht="14.1" customHeight="1" x14ac:dyDescent="0.2">
      <c r="A70" s="42" t="s">
        <v>72</v>
      </c>
      <c r="B70" s="33" t="s">
        <v>43</v>
      </c>
      <c r="C70" s="27" t="s">
        <v>2</v>
      </c>
      <c r="D70" s="12"/>
      <c r="E70" s="8"/>
      <c r="F70" s="22"/>
      <c r="G70" s="12"/>
      <c r="H70" s="13" t="s">
        <v>73</v>
      </c>
      <c r="I70" s="36">
        <v>2.42</v>
      </c>
      <c r="J70" s="85"/>
      <c r="K70" s="85"/>
      <c r="L70" s="64"/>
      <c r="M70" s="64"/>
      <c r="N70" s="110"/>
      <c r="O70" s="64"/>
      <c r="P70" s="64"/>
      <c r="Q70" s="64"/>
      <c r="R70" s="64"/>
      <c r="S70" s="64"/>
    </row>
    <row r="71" spans="1:19" s="46" customFormat="1" ht="14.1" customHeight="1" x14ac:dyDescent="0.2">
      <c r="A71" s="43" t="s">
        <v>68</v>
      </c>
      <c r="B71" s="32" t="s">
        <v>111</v>
      </c>
      <c r="C71" s="30" t="s">
        <v>3</v>
      </c>
      <c r="D71" s="14"/>
      <c r="E71" s="11"/>
      <c r="F71" s="23"/>
      <c r="G71" s="14"/>
      <c r="H71" s="15" t="s">
        <v>73</v>
      </c>
      <c r="I71" s="36">
        <v>157416.53700000001</v>
      </c>
      <c r="J71" s="92"/>
      <c r="K71" s="92"/>
      <c r="L71" s="111"/>
      <c r="M71" s="112"/>
      <c r="N71" s="64"/>
      <c r="O71" s="64"/>
      <c r="P71" s="64"/>
      <c r="Q71" s="64"/>
      <c r="R71" s="64"/>
      <c r="S71" s="64"/>
    </row>
    <row r="72" spans="1:19" s="3" customFormat="1" ht="14.1" customHeight="1" x14ac:dyDescent="0.2">
      <c r="A72" s="43" t="s">
        <v>21</v>
      </c>
      <c r="B72" s="32" t="s">
        <v>111</v>
      </c>
      <c r="C72" s="27" t="s">
        <v>3</v>
      </c>
      <c r="D72" s="12"/>
      <c r="E72" s="8"/>
      <c r="F72" s="22" t="s">
        <v>73</v>
      </c>
      <c r="G72" s="12"/>
      <c r="H72" s="13"/>
      <c r="I72" s="37">
        <v>2483</v>
      </c>
      <c r="J72" s="85"/>
      <c r="K72" s="85"/>
      <c r="L72" s="87"/>
      <c r="M72" s="87"/>
      <c r="N72" s="64"/>
      <c r="O72" s="64"/>
      <c r="P72" s="64"/>
      <c r="Q72" s="64"/>
      <c r="R72" s="64"/>
      <c r="S72" s="64"/>
    </row>
    <row r="73" spans="1:19" s="3" customFormat="1" ht="14.1" customHeight="1" x14ac:dyDescent="0.2">
      <c r="A73" s="42" t="s">
        <v>58</v>
      </c>
      <c r="B73" s="32" t="s">
        <v>111</v>
      </c>
      <c r="C73" s="27" t="s">
        <v>3</v>
      </c>
      <c r="D73" s="12"/>
      <c r="E73" s="8"/>
      <c r="F73" s="22" t="s">
        <v>73</v>
      </c>
      <c r="G73" s="12"/>
      <c r="H73" s="13"/>
      <c r="I73" s="36">
        <v>9257</v>
      </c>
      <c r="J73" s="85"/>
      <c r="K73" s="85"/>
      <c r="L73" s="85"/>
      <c r="M73" s="87"/>
      <c r="N73" s="64"/>
      <c r="O73" s="64"/>
      <c r="P73" s="64"/>
      <c r="Q73" s="64"/>
      <c r="R73" s="64"/>
      <c r="S73" s="64"/>
    </row>
    <row r="74" spans="1:19" s="3" customFormat="1" ht="14.1" customHeight="1" x14ac:dyDescent="0.2">
      <c r="A74" s="43" t="s">
        <v>34</v>
      </c>
      <c r="B74" s="32" t="s">
        <v>111</v>
      </c>
      <c r="C74" s="27" t="s">
        <v>3</v>
      </c>
      <c r="D74" s="12"/>
      <c r="E74" s="8"/>
      <c r="F74" s="22"/>
      <c r="G74" s="12"/>
      <c r="H74" s="13" t="s">
        <v>73</v>
      </c>
      <c r="I74" s="37">
        <v>2.39</v>
      </c>
      <c r="J74" s="85"/>
      <c r="K74" s="85"/>
      <c r="L74" s="85"/>
      <c r="M74" s="113"/>
      <c r="N74" s="64"/>
      <c r="O74" s="114"/>
      <c r="P74" s="64"/>
      <c r="Q74" s="64"/>
      <c r="R74" s="64"/>
      <c r="S74" s="64"/>
    </row>
    <row r="75" spans="1:19" s="3" customFormat="1" ht="14.1" customHeight="1" x14ac:dyDescent="0.2">
      <c r="A75" s="42" t="s">
        <v>5</v>
      </c>
      <c r="B75" s="33" t="s">
        <v>43</v>
      </c>
      <c r="C75" s="27" t="s">
        <v>2</v>
      </c>
      <c r="D75" s="12"/>
      <c r="E75" s="8"/>
      <c r="F75" s="22"/>
      <c r="G75" s="12"/>
      <c r="H75" s="13" t="s">
        <v>73</v>
      </c>
      <c r="I75" s="36">
        <v>12300</v>
      </c>
      <c r="J75" s="85"/>
      <c r="K75" s="85"/>
      <c r="L75" s="85"/>
      <c r="M75" s="87"/>
      <c r="N75" s="64"/>
      <c r="O75" s="64"/>
      <c r="P75" s="64"/>
      <c r="Q75" s="65"/>
      <c r="R75" s="64"/>
      <c r="S75" s="64"/>
    </row>
    <row r="76" spans="1:19" s="3" customFormat="1" ht="14.1" customHeight="1" x14ac:dyDescent="0.2">
      <c r="A76" s="42" t="s">
        <v>69</v>
      </c>
      <c r="B76" s="33" t="s">
        <v>43</v>
      </c>
      <c r="C76" s="27" t="s">
        <v>2</v>
      </c>
      <c r="D76" s="12"/>
      <c r="E76" s="8"/>
      <c r="F76" s="22"/>
      <c r="G76" s="12"/>
      <c r="H76" s="13" t="s">
        <v>73</v>
      </c>
      <c r="I76" s="36">
        <v>4398.2</v>
      </c>
      <c r="J76" s="85"/>
      <c r="K76" s="85"/>
      <c r="L76" s="87"/>
      <c r="M76" s="87"/>
      <c r="N76" s="64"/>
      <c r="O76" s="64"/>
      <c r="P76" s="64"/>
      <c r="Q76" s="64"/>
      <c r="R76" s="64"/>
      <c r="S76" s="64"/>
    </row>
    <row r="77" spans="1:19" s="3" customFormat="1" ht="14.1" customHeight="1" x14ac:dyDescent="0.2">
      <c r="A77" s="43" t="s">
        <v>35</v>
      </c>
      <c r="B77" s="33" t="s">
        <v>85</v>
      </c>
      <c r="C77" s="27" t="s">
        <v>2</v>
      </c>
      <c r="D77" s="12"/>
      <c r="E77" s="8"/>
      <c r="F77" s="22"/>
      <c r="G77" s="12"/>
      <c r="H77" s="13" t="s">
        <v>73</v>
      </c>
      <c r="I77" s="37">
        <v>14.37</v>
      </c>
      <c r="J77" s="85"/>
      <c r="K77" s="85"/>
      <c r="L77" s="85"/>
      <c r="M77" s="87"/>
      <c r="N77" s="64"/>
      <c r="O77" s="64"/>
      <c r="P77" s="64"/>
      <c r="Q77" s="64"/>
      <c r="R77" s="64"/>
      <c r="S77" s="64"/>
    </row>
    <row r="78" spans="1:19" s="3" customFormat="1" ht="14.1" customHeight="1" x14ac:dyDescent="0.2">
      <c r="A78" s="43" t="s">
        <v>94</v>
      </c>
      <c r="B78" s="33" t="s">
        <v>43</v>
      </c>
      <c r="C78" s="27" t="s">
        <v>79</v>
      </c>
      <c r="D78" s="12"/>
      <c r="E78" s="8"/>
      <c r="F78" s="22"/>
      <c r="G78" s="12"/>
      <c r="H78" s="15" t="s">
        <v>73</v>
      </c>
      <c r="I78" s="37">
        <v>851.62900000000002</v>
      </c>
      <c r="J78" s="85"/>
      <c r="K78" s="85"/>
      <c r="L78" s="85"/>
      <c r="M78" s="87"/>
      <c r="N78" s="64"/>
      <c r="O78" s="64"/>
      <c r="P78" s="64"/>
      <c r="Q78" s="64"/>
      <c r="R78" s="64"/>
      <c r="S78" s="64"/>
    </row>
    <row r="79" spans="1:19" s="3" customFormat="1" ht="14.1" customHeight="1" x14ac:dyDescent="0.2">
      <c r="A79" s="43" t="s">
        <v>88</v>
      </c>
      <c r="B79" s="32" t="s">
        <v>111</v>
      </c>
      <c r="C79" s="27" t="s">
        <v>3</v>
      </c>
      <c r="D79" s="12" t="s">
        <v>73</v>
      </c>
      <c r="E79" s="8"/>
      <c r="F79" s="22"/>
      <c r="G79" s="12"/>
      <c r="H79" s="13"/>
      <c r="I79" s="37">
        <v>256622</v>
      </c>
      <c r="J79" s="85"/>
      <c r="K79" s="85"/>
      <c r="L79" s="85"/>
      <c r="M79" s="87"/>
      <c r="N79" s="64"/>
      <c r="O79" s="64"/>
      <c r="P79" s="64"/>
      <c r="Q79" s="64"/>
      <c r="R79" s="64"/>
      <c r="S79" s="64"/>
    </row>
    <row r="80" spans="1:19" s="46" customFormat="1" ht="14.1" customHeight="1" x14ac:dyDescent="0.2">
      <c r="A80" s="42" t="s">
        <v>59</v>
      </c>
      <c r="B80" s="33" t="s">
        <v>43</v>
      </c>
      <c r="C80" s="28" t="s">
        <v>2</v>
      </c>
      <c r="D80" s="41"/>
      <c r="E80" s="39"/>
      <c r="F80" s="40"/>
      <c r="G80" s="14"/>
      <c r="H80" s="15" t="s">
        <v>73</v>
      </c>
      <c r="I80" s="36">
        <v>3038</v>
      </c>
      <c r="J80" s="92"/>
      <c r="K80" s="92"/>
      <c r="L80" s="94"/>
      <c r="M80" s="94"/>
      <c r="N80" s="64"/>
      <c r="O80" s="64"/>
      <c r="P80" s="64"/>
      <c r="Q80" s="64"/>
      <c r="R80" s="64"/>
      <c r="S80" s="64"/>
    </row>
    <row r="81" spans="1:19" s="3" customFormat="1" ht="14.1" customHeight="1" x14ac:dyDescent="0.2">
      <c r="A81" s="43" t="s">
        <v>22</v>
      </c>
      <c r="B81" s="32" t="s">
        <v>111</v>
      </c>
      <c r="C81" s="27" t="s">
        <v>3</v>
      </c>
      <c r="D81" s="12"/>
      <c r="E81" s="8"/>
      <c r="F81" s="22"/>
      <c r="G81" s="12" t="s">
        <v>73</v>
      </c>
      <c r="H81" s="13"/>
      <c r="I81" s="37">
        <v>4759</v>
      </c>
      <c r="J81" s="85"/>
      <c r="K81" s="85"/>
      <c r="L81" s="85"/>
      <c r="M81" s="87"/>
      <c r="N81" s="64"/>
      <c r="O81" s="64"/>
      <c r="P81" s="64"/>
      <c r="Q81" s="64"/>
      <c r="R81" s="64"/>
      <c r="S81" s="64"/>
    </row>
    <row r="82" spans="1:19" s="3" customFormat="1" ht="14.1" customHeight="1" x14ac:dyDescent="0.2">
      <c r="A82" s="42" t="s">
        <v>6</v>
      </c>
      <c r="B82" s="33" t="s">
        <v>43</v>
      </c>
      <c r="C82" s="28" t="s">
        <v>2</v>
      </c>
      <c r="D82" s="16"/>
      <c r="E82" s="10"/>
      <c r="F82" s="17"/>
      <c r="G82" s="12"/>
      <c r="H82" s="13" t="s">
        <v>73</v>
      </c>
      <c r="I82" s="36">
        <v>950</v>
      </c>
      <c r="J82" s="85"/>
      <c r="K82" s="85"/>
      <c r="L82" s="85"/>
      <c r="M82" s="87"/>
      <c r="N82" s="64"/>
      <c r="O82" s="64"/>
      <c r="P82" s="64"/>
      <c r="Q82" s="64"/>
      <c r="R82" s="64"/>
      <c r="S82" s="64"/>
    </row>
    <row r="83" spans="1:19" s="3" customFormat="1" ht="14.1" customHeight="1" x14ac:dyDescent="0.2">
      <c r="A83" s="42" t="s">
        <v>60</v>
      </c>
      <c r="B83" s="32" t="s">
        <v>111</v>
      </c>
      <c r="C83" s="27" t="s">
        <v>3</v>
      </c>
      <c r="D83" s="12" t="s">
        <v>73</v>
      </c>
      <c r="E83" s="8"/>
      <c r="F83" s="22"/>
      <c r="G83" s="12"/>
      <c r="H83" s="13"/>
      <c r="I83" s="36">
        <v>1772</v>
      </c>
      <c r="J83" s="85"/>
      <c r="K83" s="85"/>
      <c r="L83" s="109"/>
      <c r="M83" s="64"/>
      <c r="N83" s="64"/>
      <c r="O83" s="64"/>
      <c r="P83" s="64"/>
      <c r="Q83" s="64"/>
      <c r="R83" s="64"/>
      <c r="S83" s="64"/>
    </row>
    <row r="84" spans="1:19" s="3" customFormat="1" ht="14.1" customHeight="1" x14ac:dyDescent="0.2">
      <c r="A84" s="42" t="s">
        <v>61</v>
      </c>
      <c r="B84" s="33" t="s">
        <v>43</v>
      </c>
      <c r="C84" s="29" t="s">
        <v>2</v>
      </c>
      <c r="D84" s="12"/>
      <c r="E84" s="8"/>
      <c r="F84" s="22"/>
      <c r="G84" s="12"/>
      <c r="H84" s="13" t="s">
        <v>73</v>
      </c>
      <c r="I84" s="36">
        <v>972.7</v>
      </c>
      <c r="J84" s="85"/>
      <c r="K84" s="85"/>
      <c r="L84" s="115"/>
      <c r="M84" s="115"/>
      <c r="N84" s="64"/>
      <c r="O84" s="174"/>
      <c r="P84" s="175"/>
      <c r="Q84" s="175"/>
      <c r="R84" s="175"/>
      <c r="S84" s="175"/>
    </row>
    <row r="85" spans="1:19" s="3" customFormat="1" ht="14.1" customHeight="1" x14ac:dyDescent="0.2">
      <c r="A85" s="43" t="s">
        <v>36</v>
      </c>
      <c r="B85" s="33" t="s">
        <v>86</v>
      </c>
      <c r="C85" s="27" t="s">
        <v>3</v>
      </c>
      <c r="D85" s="12"/>
      <c r="E85" s="8"/>
      <c r="F85" s="22"/>
      <c r="G85" s="12"/>
      <c r="H85" s="13" t="s">
        <v>73</v>
      </c>
      <c r="I85" s="37">
        <v>37</v>
      </c>
      <c r="J85" s="85"/>
      <c r="K85" s="85"/>
      <c r="L85" s="85"/>
      <c r="M85" s="87"/>
      <c r="N85" s="87"/>
      <c r="O85" s="87"/>
      <c r="P85" s="87"/>
      <c r="Q85" s="87"/>
      <c r="R85" s="87"/>
      <c r="S85" s="87"/>
    </row>
    <row r="86" spans="1:19" s="3" customFormat="1" ht="14.1" customHeight="1" x14ac:dyDescent="0.2">
      <c r="A86" s="43" t="s">
        <v>48</v>
      </c>
      <c r="B86" s="32" t="s">
        <v>111</v>
      </c>
      <c r="C86" s="27" t="s">
        <v>3</v>
      </c>
      <c r="D86" s="12"/>
      <c r="E86" s="8" t="s">
        <v>73</v>
      </c>
      <c r="F86" s="22"/>
      <c r="G86" s="12"/>
      <c r="H86" s="13"/>
      <c r="I86" s="37">
        <v>105200</v>
      </c>
      <c r="J86" s="85"/>
      <c r="K86" s="85"/>
      <c r="L86" s="85"/>
      <c r="M86" s="87"/>
      <c r="N86" s="87"/>
      <c r="O86" s="87"/>
      <c r="P86" s="87"/>
      <c r="Q86" s="87"/>
      <c r="R86" s="87"/>
      <c r="S86" s="87"/>
    </row>
    <row r="87" spans="1:19" s="3" customFormat="1" ht="14.1" customHeight="1" x14ac:dyDescent="0.2">
      <c r="A87" s="42" t="s">
        <v>74</v>
      </c>
      <c r="B87" s="33" t="s">
        <v>43</v>
      </c>
      <c r="C87" s="27" t="s">
        <v>2</v>
      </c>
      <c r="D87" s="12"/>
      <c r="E87" s="8"/>
      <c r="F87" s="22"/>
      <c r="G87" s="12"/>
      <c r="H87" s="13" t="s">
        <v>73</v>
      </c>
      <c r="I87" s="36">
        <v>18</v>
      </c>
      <c r="J87" s="85"/>
      <c r="K87" s="85"/>
      <c r="L87" s="87"/>
      <c r="M87" s="87"/>
      <c r="N87" s="87"/>
      <c r="O87" s="87"/>
      <c r="P87" s="87"/>
      <c r="Q87" s="87"/>
      <c r="R87" s="87"/>
      <c r="S87" s="87"/>
    </row>
    <row r="88" spans="1:19" s="3" customFormat="1" ht="14.1" customHeight="1" x14ac:dyDescent="0.2">
      <c r="A88" s="42" t="s">
        <v>23</v>
      </c>
      <c r="B88" s="32" t="s">
        <v>111</v>
      </c>
      <c r="C88" s="30" t="s">
        <v>3</v>
      </c>
      <c r="D88" s="18"/>
      <c r="E88" s="9"/>
      <c r="F88" s="24"/>
      <c r="G88" s="18"/>
      <c r="H88" s="19" t="s">
        <v>73</v>
      </c>
      <c r="I88" s="36">
        <v>92664.72</v>
      </c>
      <c r="J88" s="85"/>
      <c r="K88" s="85"/>
      <c r="L88" s="87"/>
      <c r="M88" s="87"/>
      <c r="N88" s="87"/>
      <c r="O88" s="87"/>
      <c r="P88" s="87"/>
      <c r="Q88" s="87"/>
      <c r="R88" s="87"/>
      <c r="S88" s="87"/>
    </row>
    <row r="89" spans="1:19" s="3" customFormat="1" ht="14.1" customHeight="1" thickBot="1" x14ac:dyDescent="0.25">
      <c r="A89" s="42" t="s">
        <v>89</v>
      </c>
      <c r="B89" s="34" t="s">
        <v>107</v>
      </c>
      <c r="C89" s="31" t="s">
        <v>3</v>
      </c>
      <c r="D89" s="20" t="s">
        <v>73</v>
      </c>
      <c r="E89" s="25"/>
      <c r="F89" s="26"/>
      <c r="G89" s="20"/>
      <c r="H89" s="21"/>
      <c r="I89" s="38">
        <v>1213.441</v>
      </c>
      <c r="J89" s="85"/>
      <c r="K89" s="85"/>
      <c r="L89" s="87"/>
      <c r="M89" s="87"/>
      <c r="N89" s="87"/>
      <c r="O89" s="87"/>
      <c r="P89" s="87"/>
      <c r="Q89" s="87"/>
      <c r="R89" s="87"/>
      <c r="S89" s="87"/>
    </row>
    <row r="90" spans="1:19" s="3" customFormat="1" ht="3.75" customHeight="1" thickBot="1" x14ac:dyDescent="0.25">
      <c r="A90" s="116"/>
      <c r="B90" s="117"/>
      <c r="C90" s="118"/>
      <c r="D90" s="119"/>
      <c r="E90" s="119"/>
      <c r="F90" s="119"/>
      <c r="G90" s="119"/>
      <c r="H90" s="120"/>
      <c r="I90" s="121"/>
      <c r="J90" s="85"/>
      <c r="K90" s="85"/>
      <c r="L90" s="87"/>
      <c r="M90" s="87"/>
      <c r="N90" s="87"/>
      <c r="O90" s="87"/>
      <c r="P90" s="87"/>
      <c r="Q90" s="87"/>
      <c r="R90" s="87"/>
      <c r="S90" s="87"/>
    </row>
    <row r="91" spans="1:19" ht="12.75" customHeight="1" x14ac:dyDescent="0.2">
      <c r="A91" s="176" t="s">
        <v>80</v>
      </c>
      <c r="B91" s="177"/>
      <c r="C91" s="122">
        <f t="shared" ref="C91:G91" si="0">COUNTA(C5:C89)</f>
        <v>85</v>
      </c>
      <c r="D91" s="123">
        <f t="shared" si="0"/>
        <v>13</v>
      </c>
      <c r="E91" s="123">
        <f t="shared" si="0"/>
        <v>4</v>
      </c>
      <c r="F91" s="123">
        <f t="shared" si="0"/>
        <v>10</v>
      </c>
      <c r="G91" s="123">
        <f t="shared" si="0"/>
        <v>6</v>
      </c>
      <c r="H91" s="124">
        <f>COUNTA(H5:H89)</f>
        <v>52</v>
      </c>
      <c r="I91" s="125">
        <f>SUM(I5:I89)</f>
        <v>5060002.1351999994</v>
      </c>
      <c r="J91" s="65"/>
      <c r="K91" s="65"/>
      <c r="L91" s="64"/>
      <c r="M91" s="64"/>
      <c r="N91" s="64"/>
      <c r="O91" s="64"/>
      <c r="P91" s="64"/>
      <c r="Q91" s="64"/>
      <c r="R91" s="64"/>
      <c r="S91" s="64"/>
    </row>
    <row r="92" spans="1:19" ht="14.1" customHeight="1" thickBot="1" x14ac:dyDescent="0.25">
      <c r="A92" s="178"/>
      <c r="B92" s="179"/>
      <c r="C92" s="196" t="s">
        <v>157</v>
      </c>
      <c r="D92" s="197"/>
      <c r="E92" s="197"/>
      <c r="F92" s="197"/>
      <c r="G92" s="197"/>
      <c r="H92" s="198"/>
      <c r="I92" s="126">
        <f>I91/100</f>
        <v>50600.021351999996</v>
      </c>
      <c r="J92" s="65"/>
      <c r="K92" s="65"/>
      <c r="L92" s="64"/>
      <c r="M92" s="64"/>
      <c r="N92" s="64"/>
      <c r="O92" s="64"/>
      <c r="P92" s="65"/>
      <c r="Q92" s="64"/>
      <c r="R92" s="64"/>
      <c r="S92" s="64"/>
    </row>
    <row r="93" spans="1:19" ht="12.75" customHeight="1" thickBot="1" x14ac:dyDescent="0.25">
      <c r="A93" s="183"/>
      <c r="B93" s="184"/>
      <c r="C93" s="180" t="s">
        <v>158</v>
      </c>
      <c r="D93" s="180"/>
      <c r="E93" s="180"/>
      <c r="F93" s="180"/>
      <c r="G93" s="180"/>
      <c r="H93" s="180"/>
      <c r="I93" s="180"/>
      <c r="J93" s="65"/>
      <c r="K93" s="65"/>
      <c r="L93" s="64"/>
      <c r="M93" s="64"/>
      <c r="N93" s="64"/>
      <c r="O93" s="64"/>
      <c r="P93" s="64"/>
      <c r="Q93" s="64"/>
      <c r="R93" s="64"/>
      <c r="S93" s="64"/>
    </row>
    <row r="94" spans="1:19" ht="12.75" customHeight="1" x14ac:dyDescent="0.2">
      <c r="A94" s="61" t="s">
        <v>102</v>
      </c>
      <c r="B94" s="127"/>
      <c r="C94" s="181" t="s">
        <v>159</v>
      </c>
      <c r="D94" s="182"/>
      <c r="E94" s="182"/>
      <c r="F94" s="182"/>
      <c r="G94" s="182"/>
      <c r="H94" s="128">
        <f>COUNTIF(C$5:C$89,"Y*")</f>
        <v>63</v>
      </c>
      <c r="I94" s="45">
        <f>SUMIF(C$5:C$89,"Y*",I$5:I$89)</f>
        <v>4594075.4380000001</v>
      </c>
      <c r="J94" s="65"/>
      <c r="K94" s="65"/>
      <c r="L94" s="64"/>
      <c r="M94" s="64"/>
      <c r="N94" s="64"/>
      <c r="O94" s="64"/>
      <c r="P94" s="64"/>
      <c r="Q94" s="64"/>
      <c r="R94" s="64"/>
      <c r="S94" s="64"/>
    </row>
    <row r="95" spans="1:19" ht="12.75" customHeight="1" x14ac:dyDescent="0.2">
      <c r="A95" s="61" t="s">
        <v>108</v>
      </c>
      <c r="B95" s="127"/>
      <c r="C95" s="166" t="s">
        <v>160</v>
      </c>
      <c r="D95" s="167"/>
      <c r="E95" s="167"/>
      <c r="F95" s="167"/>
      <c r="G95" s="167"/>
      <c r="H95" s="129">
        <f>COUNTIF(C$5:C$89,"N")</f>
        <v>22</v>
      </c>
      <c r="I95" s="44">
        <f>SUMIF(C5:C90,"N",I5:I90)</f>
        <v>465926.6972</v>
      </c>
      <c r="J95" s="65"/>
      <c r="K95" s="65"/>
      <c r="L95" s="64"/>
      <c r="M95" s="64"/>
      <c r="N95" s="64"/>
      <c r="O95" s="64"/>
      <c r="P95" s="64"/>
      <c r="Q95" s="64"/>
      <c r="R95" s="64"/>
      <c r="S95" s="64"/>
    </row>
    <row r="96" spans="1:19" ht="11.25" customHeight="1" x14ac:dyDescent="0.2">
      <c r="A96" s="60" t="s">
        <v>103</v>
      </c>
      <c r="B96" s="130"/>
      <c r="C96" s="166" t="s">
        <v>1</v>
      </c>
      <c r="D96" s="167"/>
      <c r="E96" s="167"/>
      <c r="F96" s="167"/>
      <c r="G96" s="167"/>
      <c r="H96" s="131">
        <f>COUNTA(A$5:A$36)+COUNTA(A$38:A$58)+COUNTA(A$60:A$89)</f>
        <v>83</v>
      </c>
      <c r="I96" s="44">
        <f>SUM(I$5:I$36)+SUM(I$38:I$58)+SUM(I$60:I$89)</f>
        <v>4744002.1352000004</v>
      </c>
      <c r="J96" s="65"/>
      <c r="K96" s="65"/>
      <c r="L96" s="64"/>
      <c r="M96" s="64"/>
      <c r="N96" s="64"/>
      <c r="O96" s="64"/>
      <c r="P96" s="64"/>
      <c r="Q96" s="64"/>
      <c r="R96" s="64"/>
      <c r="S96" s="64"/>
    </row>
    <row r="97" spans="1:19" ht="11.25" x14ac:dyDescent="0.2">
      <c r="A97" s="60" t="s">
        <v>105</v>
      </c>
      <c r="B97" s="132"/>
      <c r="C97" s="166" t="s">
        <v>49</v>
      </c>
      <c r="D97" s="167"/>
      <c r="E97" s="167"/>
      <c r="F97" s="167"/>
      <c r="G97" s="167"/>
      <c r="H97" s="133">
        <f>COUNTA(C$37,C$59)</f>
        <v>2</v>
      </c>
      <c r="I97" s="44">
        <f>I$37+I$59</f>
        <v>316000</v>
      </c>
      <c r="J97" s="65"/>
      <c r="K97" s="65"/>
      <c r="L97" s="64"/>
      <c r="M97" s="64"/>
      <c r="N97" s="64"/>
      <c r="O97" s="64"/>
      <c r="P97" s="64"/>
      <c r="Q97" s="64"/>
      <c r="R97" s="64"/>
      <c r="S97" s="64"/>
    </row>
    <row r="98" spans="1:19" ht="11.25" x14ac:dyDescent="0.2">
      <c r="A98" s="60" t="s">
        <v>106</v>
      </c>
      <c r="B98" s="132"/>
      <c r="C98" s="166" t="s">
        <v>161</v>
      </c>
      <c r="D98" s="167"/>
      <c r="E98" s="167"/>
      <c r="F98" s="167"/>
      <c r="G98" s="167"/>
      <c r="H98" s="134">
        <v>33</v>
      </c>
      <c r="I98" s="135">
        <f>I89+I86+I83+I81+I79+I73+I72+I69+I68+I67+I66+I65+I64+I62+I57+I53+I52+I49+I42+I41+I40+I38+I37+I35+I33+I31+I29+I26+I22+I14+I11+I9+I7</f>
        <v>2833671.4419999998</v>
      </c>
      <c r="J98" s="65"/>
      <c r="K98" s="65"/>
      <c r="L98" s="64"/>
      <c r="M98" s="64"/>
      <c r="N98" s="64"/>
      <c r="O98" s="64"/>
      <c r="P98" s="64"/>
      <c r="Q98" s="64"/>
      <c r="R98" s="64"/>
      <c r="S98" s="64"/>
    </row>
    <row r="99" spans="1:19" ht="11.25" x14ac:dyDescent="0.2">
      <c r="A99" s="60" t="s">
        <v>104</v>
      </c>
      <c r="B99" s="132"/>
      <c r="C99" s="166" t="s">
        <v>162</v>
      </c>
      <c r="D99" s="167"/>
      <c r="E99" s="167"/>
      <c r="F99" s="167"/>
      <c r="G99" s="167"/>
      <c r="H99" s="134">
        <v>52</v>
      </c>
      <c r="I99" s="135">
        <f>I91-I98</f>
        <v>2226330.6931999996</v>
      </c>
      <c r="J99" s="65"/>
      <c r="K99" s="65"/>
      <c r="L99" s="64"/>
      <c r="M99" s="64"/>
      <c r="N99" s="64"/>
      <c r="O99" s="64"/>
      <c r="P99" s="64"/>
      <c r="Q99" s="64"/>
      <c r="R99" s="64"/>
      <c r="S99" s="64"/>
    </row>
    <row r="100" spans="1:19" ht="12" customHeight="1" thickBot="1" x14ac:dyDescent="0.25">
      <c r="A100" s="136"/>
      <c r="B100" s="132"/>
      <c r="C100" s="156" t="s">
        <v>101</v>
      </c>
      <c r="D100" s="168"/>
      <c r="E100" s="168"/>
      <c r="F100" s="168"/>
      <c r="G100" s="168"/>
      <c r="H100" s="137">
        <v>28</v>
      </c>
      <c r="I100" s="138"/>
      <c r="J100" s="65"/>
      <c r="K100" s="65"/>
      <c r="L100" s="64"/>
      <c r="M100" s="64"/>
      <c r="N100" s="64"/>
      <c r="O100" s="64"/>
      <c r="P100" s="64"/>
      <c r="Q100" s="64"/>
      <c r="R100" s="64"/>
      <c r="S100" s="64"/>
    </row>
    <row r="101" spans="1:19" ht="12.75" customHeight="1" thickBot="1" x14ac:dyDescent="0.25">
      <c r="A101" s="136"/>
      <c r="B101" s="132"/>
      <c r="C101" s="169" t="s">
        <v>163</v>
      </c>
      <c r="D101" s="169"/>
      <c r="E101" s="169"/>
      <c r="F101" s="169"/>
      <c r="G101" s="169"/>
      <c r="H101" s="169"/>
      <c r="I101" s="169"/>
      <c r="J101" s="65"/>
      <c r="K101" s="65"/>
      <c r="L101" s="64"/>
      <c r="M101" s="64"/>
      <c r="N101" s="64"/>
      <c r="O101" s="64"/>
      <c r="P101" s="64"/>
      <c r="Q101" s="64"/>
      <c r="R101" s="64"/>
      <c r="S101" s="64"/>
    </row>
    <row r="102" spans="1:19" ht="12.75" customHeight="1" x14ac:dyDescent="0.2">
      <c r="A102" s="170"/>
      <c r="B102" s="171"/>
      <c r="C102" s="172" t="s">
        <v>164</v>
      </c>
      <c r="D102" s="173"/>
      <c r="E102" s="173"/>
      <c r="F102" s="173"/>
      <c r="G102" s="173"/>
      <c r="H102" s="173"/>
      <c r="I102" s="139">
        <v>130000</v>
      </c>
      <c r="J102" s="65"/>
      <c r="K102" s="65"/>
      <c r="L102" s="64"/>
      <c r="M102" s="64"/>
      <c r="N102" s="64"/>
      <c r="O102" s="64"/>
      <c r="P102" s="64"/>
      <c r="Q102" s="64"/>
      <c r="R102" s="64"/>
      <c r="S102" s="64"/>
    </row>
    <row r="103" spans="1:19" ht="12.75" customHeight="1" x14ac:dyDescent="0.2">
      <c r="A103" s="161"/>
      <c r="B103" s="162"/>
      <c r="C103" s="163" t="s">
        <v>165</v>
      </c>
      <c r="D103" s="164"/>
      <c r="E103" s="164"/>
      <c r="F103" s="164"/>
      <c r="G103" s="164"/>
      <c r="H103" s="164"/>
      <c r="I103" s="44">
        <v>9467</v>
      </c>
      <c r="J103" s="65"/>
      <c r="K103" s="65"/>
      <c r="L103" s="64"/>
      <c r="M103" s="64"/>
      <c r="N103" s="64"/>
      <c r="O103" s="64"/>
      <c r="P103" s="64"/>
      <c r="Q103" s="64"/>
      <c r="R103" s="64"/>
      <c r="S103" s="64"/>
    </row>
    <row r="104" spans="1:19" ht="12.75" customHeight="1" x14ac:dyDescent="0.2">
      <c r="A104" s="161"/>
      <c r="B104" s="165"/>
      <c r="C104" s="163" t="s">
        <v>166</v>
      </c>
      <c r="D104" s="164"/>
      <c r="E104" s="164"/>
      <c r="F104" s="164"/>
      <c r="G104" s="164"/>
      <c r="H104" s="164"/>
      <c r="I104" s="44">
        <v>495</v>
      </c>
      <c r="J104" s="65"/>
      <c r="K104" s="65"/>
      <c r="L104" s="64"/>
      <c r="M104" s="64"/>
      <c r="N104" s="64"/>
      <c r="O104" s="64"/>
      <c r="P104" s="64"/>
      <c r="Q104" s="64"/>
      <c r="R104" s="64"/>
      <c r="S104" s="64"/>
    </row>
    <row r="105" spans="1:19" ht="12.75" customHeight="1" x14ac:dyDescent="0.2">
      <c r="A105" s="161"/>
      <c r="B105" s="165"/>
      <c r="C105" s="163" t="s">
        <v>167</v>
      </c>
      <c r="D105" s="164"/>
      <c r="E105" s="164"/>
      <c r="F105" s="164"/>
      <c r="G105" s="164"/>
      <c r="H105" s="164"/>
      <c r="I105" s="44">
        <v>580</v>
      </c>
      <c r="J105" s="65"/>
      <c r="K105" s="65"/>
      <c r="L105" s="64"/>
      <c r="M105" s="64"/>
      <c r="N105" s="64"/>
      <c r="O105" s="64"/>
      <c r="P105" s="64"/>
      <c r="Q105" s="64"/>
      <c r="R105" s="64"/>
      <c r="S105" s="64"/>
    </row>
    <row r="106" spans="1:19" ht="12.75" customHeight="1" thickBot="1" x14ac:dyDescent="0.25">
      <c r="A106" s="156"/>
      <c r="B106" s="157"/>
      <c r="C106" s="158" t="s">
        <v>168</v>
      </c>
      <c r="D106" s="159"/>
      <c r="E106" s="159"/>
      <c r="F106" s="159"/>
      <c r="G106" s="159"/>
      <c r="H106" s="159"/>
      <c r="I106" s="140">
        <f>SUM(I102:I105)</f>
        <v>140542</v>
      </c>
      <c r="J106" s="65"/>
      <c r="K106" s="65"/>
      <c r="L106" s="64"/>
      <c r="M106" s="64"/>
      <c r="N106" s="64"/>
      <c r="O106" s="64"/>
      <c r="P106" s="64"/>
      <c r="Q106" s="64"/>
      <c r="R106" s="64"/>
      <c r="S106" s="64"/>
    </row>
    <row r="107" spans="1:19" x14ac:dyDescent="0.2">
      <c r="A107" s="141"/>
      <c r="B107" s="142"/>
      <c r="C107" s="143"/>
      <c r="D107" s="144"/>
      <c r="E107" s="144"/>
      <c r="F107" s="144"/>
      <c r="G107" s="144"/>
      <c r="H107" s="64"/>
      <c r="I107" s="109"/>
      <c r="J107" s="65"/>
      <c r="K107" s="65"/>
      <c r="L107" s="64"/>
      <c r="M107" s="64"/>
      <c r="N107" s="64"/>
      <c r="O107" s="64"/>
      <c r="P107" s="64"/>
      <c r="Q107" s="64"/>
      <c r="R107" s="64"/>
      <c r="S107" s="64"/>
    </row>
    <row r="108" spans="1:19" ht="12.75" x14ac:dyDescent="0.2">
      <c r="A108" s="145" t="s">
        <v>169</v>
      </c>
      <c r="B108" s="146"/>
      <c r="C108" s="147"/>
      <c r="D108" s="148"/>
      <c r="E108" s="148"/>
      <c r="F108" s="148"/>
      <c r="G108" s="148"/>
      <c r="H108" s="149"/>
      <c r="I108" s="150"/>
      <c r="J108" s="65"/>
      <c r="K108" s="65"/>
      <c r="L108" s="64"/>
      <c r="M108" s="64"/>
      <c r="N108" s="64"/>
      <c r="O108" s="64"/>
      <c r="P108" s="64"/>
      <c r="Q108" s="64"/>
      <c r="R108" s="1"/>
      <c r="S108" s="1"/>
    </row>
    <row r="109" spans="1:19" ht="12.75" x14ac:dyDescent="0.2">
      <c r="A109" s="151"/>
      <c r="B109" s="152"/>
      <c r="C109" s="147"/>
      <c r="D109" s="148"/>
      <c r="E109" s="148"/>
      <c r="F109" s="148"/>
      <c r="G109" s="148"/>
      <c r="H109" s="149"/>
      <c r="I109" s="150"/>
      <c r="J109" s="65"/>
      <c r="K109" s="65"/>
      <c r="L109" s="64"/>
      <c r="M109" s="64"/>
      <c r="N109" s="64"/>
      <c r="O109" s="64"/>
      <c r="P109" s="64"/>
      <c r="Q109" s="64"/>
      <c r="R109" s="1"/>
      <c r="S109" s="1"/>
    </row>
    <row r="110" spans="1:19" ht="12" customHeight="1" x14ac:dyDescent="0.2">
      <c r="A110" s="155" t="s">
        <v>170</v>
      </c>
      <c r="B110" s="160"/>
      <c r="C110" s="160"/>
      <c r="D110" s="160"/>
      <c r="E110" s="160"/>
      <c r="F110" s="160"/>
      <c r="G110" s="160"/>
      <c r="H110" s="160"/>
      <c r="I110" s="160"/>
      <c r="J110" s="65"/>
      <c r="K110" s="65"/>
      <c r="L110" s="64"/>
      <c r="M110" s="64"/>
      <c r="N110" s="64"/>
      <c r="O110" s="64"/>
      <c r="P110" s="64"/>
      <c r="Q110" s="64"/>
      <c r="R110" s="1"/>
      <c r="S110" s="1"/>
    </row>
    <row r="111" spans="1:19" ht="12" customHeight="1" x14ac:dyDescent="0.2">
      <c r="A111" s="160"/>
      <c r="B111" s="160"/>
      <c r="C111" s="160"/>
      <c r="D111" s="160"/>
      <c r="E111" s="160"/>
      <c r="F111" s="160"/>
      <c r="G111" s="160"/>
      <c r="H111" s="160"/>
      <c r="I111" s="160"/>
      <c r="J111" s="65"/>
      <c r="K111" s="65"/>
      <c r="L111" s="64"/>
      <c r="M111" s="64"/>
      <c r="N111" s="64"/>
      <c r="O111" s="64"/>
      <c r="P111" s="64"/>
      <c r="Q111" s="64"/>
    </row>
    <row r="112" spans="1:19" ht="12" customHeight="1" x14ac:dyDescent="0.2">
      <c r="A112" s="155" t="s">
        <v>171</v>
      </c>
      <c r="B112" s="155"/>
      <c r="C112" s="155"/>
      <c r="D112" s="155"/>
      <c r="E112" s="155"/>
      <c r="F112" s="155"/>
      <c r="G112" s="155"/>
      <c r="H112" s="155"/>
      <c r="I112" s="155"/>
      <c r="J112" s="65"/>
      <c r="K112" s="65"/>
      <c r="L112" s="64"/>
      <c r="M112" s="64"/>
      <c r="N112" s="64"/>
      <c r="O112" s="64"/>
      <c r="P112" s="64"/>
      <c r="Q112" s="64"/>
    </row>
    <row r="113" spans="1:17" ht="12" customHeight="1" x14ac:dyDescent="0.2">
      <c r="A113" s="155"/>
      <c r="B113" s="155"/>
      <c r="C113" s="155"/>
      <c r="D113" s="155"/>
      <c r="E113" s="155"/>
      <c r="F113" s="155"/>
      <c r="G113" s="155"/>
      <c r="H113" s="155"/>
      <c r="I113" s="155"/>
      <c r="J113" s="65"/>
      <c r="K113" s="65"/>
      <c r="L113" s="64"/>
      <c r="M113" s="64"/>
      <c r="N113" s="64"/>
      <c r="O113" s="64"/>
      <c r="P113" s="64"/>
      <c r="Q113" s="64"/>
    </row>
    <row r="114" spans="1:17" ht="12" customHeight="1" x14ac:dyDescent="0.2">
      <c r="A114" s="155" t="s">
        <v>172</v>
      </c>
      <c r="B114" s="155"/>
      <c r="C114" s="155"/>
      <c r="D114" s="155"/>
      <c r="E114" s="155"/>
      <c r="F114" s="155"/>
      <c r="G114" s="155"/>
      <c r="H114" s="155"/>
      <c r="I114" s="155"/>
      <c r="J114" s="65"/>
      <c r="K114" s="65"/>
      <c r="L114" s="64"/>
      <c r="M114" s="64"/>
      <c r="N114" s="64"/>
      <c r="O114" s="64"/>
      <c r="P114" s="64"/>
      <c r="Q114" s="64"/>
    </row>
    <row r="115" spans="1:17" ht="12" customHeight="1" x14ac:dyDescent="0.2">
      <c r="A115" s="155"/>
      <c r="B115" s="155"/>
      <c r="C115" s="155"/>
      <c r="D115" s="155"/>
      <c r="E115" s="155"/>
      <c r="F115" s="155"/>
      <c r="G115" s="155"/>
      <c r="H115" s="155"/>
      <c r="I115" s="155"/>
      <c r="J115" s="65"/>
      <c r="K115" s="65"/>
      <c r="L115" s="64"/>
      <c r="M115" s="64"/>
      <c r="N115" s="64"/>
      <c r="O115" s="64"/>
      <c r="P115" s="64"/>
      <c r="Q115" s="64"/>
    </row>
    <row r="116" spans="1:17" x14ac:dyDescent="0.2">
      <c r="A116" s="155" t="s">
        <v>173</v>
      </c>
      <c r="B116" s="155"/>
      <c r="C116" s="147"/>
      <c r="D116" s="148"/>
      <c r="E116" s="148"/>
      <c r="F116" s="148"/>
      <c r="G116" s="148"/>
      <c r="H116" s="149"/>
      <c r="I116" s="150"/>
      <c r="J116" s="65"/>
      <c r="K116" s="65"/>
      <c r="L116" s="64"/>
      <c r="M116" s="64"/>
      <c r="N116" s="64"/>
      <c r="O116" s="64"/>
      <c r="P116" s="64"/>
      <c r="Q116" s="64"/>
    </row>
    <row r="117" spans="1:17" x14ac:dyDescent="0.2">
      <c r="A117" s="155"/>
      <c r="B117" s="155"/>
      <c r="C117" s="147"/>
      <c r="D117" s="148"/>
      <c r="E117" s="148"/>
      <c r="F117" s="148"/>
      <c r="G117" s="148"/>
      <c r="H117" s="149"/>
      <c r="I117" s="150"/>
      <c r="J117" s="65"/>
      <c r="K117" s="65"/>
    </row>
    <row r="118" spans="1:17" ht="12" customHeight="1" x14ac:dyDescent="0.2">
      <c r="A118" s="155" t="s">
        <v>174</v>
      </c>
      <c r="B118" s="155"/>
      <c r="C118" s="155"/>
      <c r="D118" s="155"/>
      <c r="E118" s="155"/>
      <c r="F118" s="155"/>
      <c r="G118" s="155"/>
      <c r="H118" s="155"/>
      <c r="I118" s="155"/>
      <c r="J118" s="65"/>
      <c r="K118" s="65"/>
    </row>
    <row r="119" spans="1:17" ht="12" customHeight="1" x14ac:dyDescent="0.2">
      <c r="A119" s="155"/>
      <c r="B119" s="155"/>
      <c r="C119" s="155"/>
      <c r="D119" s="155"/>
      <c r="E119" s="155"/>
      <c r="F119" s="155"/>
      <c r="G119" s="155"/>
      <c r="H119" s="155"/>
      <c r="I119" s="155"/>
      <c r="J119" s="65"/>
      <c r="K119" s="65"/>
    </row>
    <row r="120" spans="1:17" ht="12" customHeight="1" x14ac:dyDescent="0.2">
      <c r="A120" s="155" t="s">
        <v>175</v>
      </c>
      <c r="B120" s="155"/>
      <c r="C120" s="155"/>
      <c r="D120" s="155"/>
      <c r="E120" s="155"/>
      <c r="F120" s="155"/>
      <c r="G120" s="155"/>
      <c r="H120" s="155"/>
      <c r="I120" s="155"/>
      <c r="J120" s="65"/>
      <c r="K120" s="65"/>
    </row>
    <row r="121" spans="1:17" ht="12" customHeight="1" x14ac:dyDescent="0.2">
      <c r="A121" s="155"/>
      <c r="B121" s="155"/>
      <c r="C121" s="155"/>
      <c r="D121" s="155"/>
      <c r="E121" s="155"/>
      <c r="F121" s="155"/>
      <c r="G121" s="155"/>
      <c r="H121" s="155"/>
      <c r="I121" s="155"/>
      <c r="J121" s="65"/>
      <c r="K121" s="65"/>
    </row>
    <row r="122" spans="1:17" ht="12" customHeight="1" x14ac:dyDescent="0.2">
      <c r="A122" s="153" t="s">
        <v>176</v>
      </c>
      <c r="B122" s="153"/>
      <c r="C122" s="147"/>
      <c r="D122" s="148"/>
      <c r="E122" s="148"/>
      <c r="F122" s="148"/>
      <c r="G122" s="148"/>
      <c r="H122" s="149"/>
      <c r="I122" s="150"/>
      <c r="J122" s="65"/>
      <c r="K122" s="65"/>
    </row>
    <row r="123" spans="1:17" ht="12" customHeight="1" x14ac:dyDescent="0.2">
      <c r="A123" s="153"/>
      <c r="B123" s="153"/>
      <c r="C123" s="147"/>
      <c r="D123" s="148"/>
      <c r="E123" s="148"/>
      <c r="F123" s="148"/>
      <c r="G123" s="148"/>
      <c r="H123" s="149"/>
      <c r="I123" s="150"/>
      <c r="J123" s="65"/>
      <c r="K123" s="65"/>
    </row>
    <row r="124" spans="1:17" ht="12" customHeight="1" x14ac:dyDescent="0.2">
      <c r="A124" s="155" t="s">
        <v>177</v>
      </c>
      <c r="B124" s="155"/>
      <c r="C124" s="155"/>
      <c r="D124" s="155"/>
      <c r="E124" s="155"/>
      <c r="F124" s="155"/>
      <c r="G124" s="155"/>
      <c r="H124" s="155"/>
      <c r="I124" s="155"/>
      <c r="J124" s="65"/>
      <c r="K124" s="65"/>
    </row>
    <row r="125" spans="1:17" ht="12" customHeight="1" x14ac:dyDescent="0.2">
      <c r="A125" s="155"/>
      <c r="B125" s="155"/>
      <c r="C125" s="155"/>
      <c r="D125" s="155"/>
      <c r="E125" s="155"/>
      <c r="F125" s="155"/>
      <c r="G125" s="155"/>
      <c r="H125" s="155"/>
      <c r="I125" s="155"/>
      <c r="J125" s="65"/>
      <c r="K125" s="65"/>
    </row>
    <row r="126" spans="1:17" x14ac:dyDescent="0.2">
      <c r="A126" s="141"/>
      <c r="B126" s="142"/>
      <c r="C126" s="143"/>
      <c r="D126" s="144"/>
      <c r="E126" s="144"/>
      <c r="F126" s="144"/>
      <c r="G126" s="144"/>
      <c r="H126" s="64"/>
      <c r="I126" s="109"/>
      <c r="J126" s="65"/>
      <c r="K126" s="65"/>
    </row>
    <row r="127" spans="1:17" x14ac:dyDescent="0.2">
      <c r="A127" s="141"/>
      <c r="B127" s="142"/>
      <c r="C127" s="143"/>
      <c r="D127" s="144"/>
      <c r="E127" s="144"/>
      <c r="F127" s="144"/>
      <c r="G127" s="144"/>
      <c r="H127" s="64"/>
      <c r="I127" s="109"/>
      <c r="J127" s="65"/>
      <c r="K127" s="65"/>
    </row>
    <row r="128" spans="1:17" x14ac:dyDescent="0.2">
      <c r="A128" s="141"/>
      <c r="B128" s="142"/>
      <c r="C128" s="143"/>
      <c r="D128" s="144"/>
      <c r="E128" s="144"/>
      <c r="F128" s="144"/>
      <c r="G128" s="144"/>
      <c r="H128" s="64"/>
      <c r="I128" s="109"/>
      <c r="J128" s="65"/>
      <c r="K128" s="65"/>
    </row>
    <row r="129" spans="1:11" x14ac:dyDescent="0.2">
      <c r="A129" s="141"/>
      <c r="B129" s="142"/>
      <c r="C129" s="143"/>
      <c r="D129" s="144"/>
      <c r="E129" s="144"/>
      <c r="F129" s="144"/>
      <c r="G129" s="144"/>
      <c r="H129" s="64"/>
      <c r="I129" s="109"/>
      <c r="J129" s="65"/>
      <c r="K129" s="65"/>
    </row>
    <row r="130" spans="1:11" x14ac:dyDescent="0.2">
      <c r="A130" s="141"/>
      <c r="B130" s="142"/>
      <c r="C130" s="143"/>
      <c r="D130" s="144"/>
      <c r="E130" s="144"/>
      <c r="F130" s="144"/>
      <c r="G130" s="144"/>
      <c r="H130" s="64"/>
      <c r="I130" s="109"/>
      <c r="J130" s="65"/>
      <c r="K130" s="65"/>
    </row>
    <row r="131" spans="1:11" x14ac:dyDescent="0.2">
      <c r="A131" s="141"/>
      <c r="B131" s="142"/>
      <c r="C131" s="143"/>
      <c r="D131" s="144"/>
      <c r="E131" s="144"/>
      <c r="F131" s="144"/>
      <c r="G131" s="144"/>
      <c r="H131" s="64"/>
      <c r="I131" s="109"/>
      <c r="J131" s="65"/>
      <c r="K131" s="65"/>
    </row>
    <row r="132" spans="1:11" x14ac:dyDescent="0.2">
      <c r="A132" s="141"/>
      <c r="B132" s="142"/>
      <c r="C132" s="143"/>
      <c r="D132" s="144"/>
      <c r="E132" s="144"/>
      <c r="F132" s="144"/>
      <c r="G132" s="144"/>
      <c r="H132" s="64"/>
      <c r="I132" s="109"/>
      <c r="J132" s="65"/>
      <c r="K132" s="65"/>
    </row>
    <row r="133" spans="1:11" x14ac:dyDescent="0.2">
      <c r="A133" s="141"/>
      <c r="B133" s="142"/>
      <c r="C133" s="143"/>
      <c r="D133" s="144"/>
      <c r="E133" s="144"/>
      <c r="F133" s="144"/>
      <c r="G133" s="144"/>
      <c r="H133" s="64"/>
      <c r="I133" s="109"/>
      <c r="J133" s="65"/>
      <c r="K133" s="65"/>
    </row>
    <row r="134" spans="1:11" x14ac:dyDescent="0.2">
      <c r="A134" s="141"/>
      <c r="B134" s="142"/>
      <c r="C134" s="143"/>
      <c r="D134" s="144"/>
      <c r="E134" s="144"/>
      <c r="F134" s="144"/>
      <c r="G134" s="144"/>
      <c r="H134" s="64"/>
      <c r="I134" s="109"/>
      <c r="J134" s="65"/>
      <c r="K134" s="65"/>
    </row>
    <row r="135" spans="1:11" x14ac:dyDescent="0.2">
      <c r="A135" s="141"/>
      <c r="B135" s="142"/>
      <c r="C135" s="143"/>
      <c r="D135" s="144"/>
      <c r="E135" s="144"/>
      <c r="F135" s="144"/>
      <c r="G135" s="144"/>
      <c r="H135" s="64"/>
      <c r="I135" s="109"/>
      <c r="J135" s="65"/>
      <c r="K135" s="65"/>
    </row>
    <row r="136" spans="1:11" x14ac:dyDescent="0.2">
      <c r="A136" s="141"/>
      <c r="B136" s="142"/>
      <c r="C136" s="143"/>
      <c r="D136" s="144"/>
      <c r="E136" s="144"/>
      <c r="F136" s="144"/>
      <c r="G136" s="144"/>
      <c r="H136" s="64"/>
      <c r="I136" s="109"/>
      <c r="J136" s="65"/>
      <c r="K136" s="65"/>
    </row>
  </sheetData>
  <autoFilter ref="A2:I87"/>
  <mergeCells count="35">
    <mergeCell ref="C95:G95"/>
    <mergeCell ref="C96:G96"/>
    <mergeCell ref="C97:G97"/>
    <mergeCell ref="C98:G98"/>
    <mergeCell ref="C92:H92"/>
    <mergeCell ref="A3:C3"/>
    <mergeCell ref="D3:F3"/>
    <mergeCell ref="G3:H3"/>
    <mergeCell ref="A2:I2"/>
    <mergeCell ref="N27:R27"/>
    <mergeCell ref="O84:S84"/>
    <mergeCell ref="A91:B92"/>
    <mergeCell ref="C93:I93"/>
    <mergeCell ref="C94:G94"/>
    <mergeCell ref="A93:B93"/>
    <mergeCell ref="C99:G99"/>
    <mergeCell ref="C100:G100"/>
    <mergeCell ref="C101:I101"/>
    <mergeCell ref="A102:B102"/>
    <mergeCell ref="C102:H102"/>
    <mergeCell ref="A103:B103"/>
    <mergeCell ref="C103:H103"/>
    <mergeCell ref="A104:B104"/>
    <mergeCell ref="C104:H104"/>
    <mergeCell ref="A105:B105"/>
    <mergeCell ref="C105:H105"/>
    <mergeCell ref="A116:B117"/>
    <mergeCell ref="A118:I119"/>
    <mergeCell ref="A120:I121"/>
    <mergeCell ref="A124:I125"/>
    <mergeCell ref="A106:B106"/>
    <mergeCell ref="C106:H106"/>
    <mergeCell ref="A110:I111"/>
    <mergeCell ref="A112:I113"/>
    <mergeCell ref="A114:I115"/>
  </mergeCells>
  <printOptions horizontalCentered="1"/>
  <pageMargins left="0.70866141732283472" right="0.70866141732283472" top="0.74803149606299213" bottom="0.74803149606299213" header="0.31496062992125984" footer="0.31496062992125984"/>
  <pageSetup paperSize="9" scale="30" fitToHeight="2" orientation="portrait" copies="2" r:id="rId1"/>
  <headerFooter alignWithMargins="0">
    <oddFooter>&amp;CLast Updated 18th August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Official list</vt:lpstr>
      <vt:lpstr>'Official list'!Print_Titles</vt:lpstr>
    </vt:vector>
  </TitlesOfParts>
  <Company>Environment, Parks and Water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parks and reserves list</dc:title>
  <dc:creator>Northern Territory Government</dc:creator>
  <cp:lastModifiedBy>Marlene Woods</cp:lastModifiedBy>
  <cp:lastPrinted>2022-06-20T05:12:40Z</cp:lastPrinted>
  <dcterms:created xsi:type="dcterms:W3CDTF">2014-08-25T22:31:17Z</dcterms:created>
  <dcterms:modified xsi:type="dcterms:W3CDTF">2022-06-21T01:57:32Z</dcterms:modified>
</cp:coreProperties>
</file>